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harts/chart1.xml" ContentType="application/vnd.openxmlformats-officedocument.drawingml.chart+xml"/>
  <Override PartName="/xl/drawings/drawing2.xml" ContentType="application/vnd.openxmlformats-officedocument.drawing+xml"/>
  <Override PartName="/xl/comments3.xml" ContentType="application/vnd.openxmlformats-officedocument.spreadsheetml.comments+xml"/>
  <Override PartName="/xl/charts/chart2.xml" ContentType="application/vnd.openxmlformats-officedocument.drawingml.chart+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112"/>
  <workbookPr/>
  <mc:AlternateContent xmlns:mc="http://schemas.openxmlformats.org/markup-compatibility/2006">
    <mc:Choice Requires="x15">
      <x15ac:absPath xmlns:x15ac="http://schemas.microsoft.com/office/spreadsheetml/2010/11/ac" url="/Users/hervehoubart/Documents/Formation/IDRAC/"/>
    </mc:Choice>
  </mc:AlternateContent>
  <xr:revisionPtr revIDLastSave="0" documentId="8_{9F38EBD6-6EB4-6747-B9DA-BFA0F8875CE3}" xr6:coauthVersionLast="47" xr6:coauthVersionMax="47" xr10:uidLastSave="{00000000-0000-0000-0000-000000000000}"/>
  <bookViews>
    <workbookView xWindow="0" yWindow="720" windowWidth="29400" windowHeight="18400" activeTab="4" xr2:uid="{00000000-000D-0000-FFFF-FFFF00000000}"/>
  </bookViews>
  <sheets>
    <sheet name="1) DECOUVERTE BESOIN" sheetId="1" r:id="rId1"/>
    <sheet name="2) PREMIERE OFFRE" sheetId="2" r:id="rId2"/>
    <sheet name="3) DEUXIEME OFFRE" sheetId="3" r:id="rId3"/>
    <sheet name="4) NEGOCIATION" sheetId="4" r:id="rId4"/>
    <sheet name="5) LE DEVIS" sheetId="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28" i="5" l="1"/>
  <c r="J28" i="5"/>
  <c r="I28" i="5"/>
  <c r="B28" i="5"/>
  <c r="D28" i="5" s="1"/>
  <c r="J27" i="5"/>
  <c r="I27" i="5"/>
  <c r="B27" i="5"/>
  <c r="D27" i="5" s="1"/>
  <c r="K26" i="5"/>
  <c r="J26" i="5"/>
  <c r="I26" i="5"/>
  <c r="B26" i="5"/>
  <c r="D26" i="5" s="1"/>
  <c r="J22" i="5"/>
  <c r="B22" i="5"/>
  <c r="D22" i="5" s="1"/>
  <c r="B21" i="5"/>
  <c r="D21" i="5" s="1"/>
  <c r="I14" i="5"/>
  <c r="F14" i="5"/>
  <c r="I13" i="5"/>
  <c r="I12" i="5"/>
  <c r="I11" i="5"/>
  <c r="G9" i="5"/>
  <c r="L7" i="5"/>
  <c r="A14" i="5" s="1"/>
  <c r="G14" i="5" s="1"/>
  <c r="K6" i="5"/>
  <c r="D18" i="4"/>
  <c r="R15" i="4"/>
  <c r="W15" i="4" s="1"/>
  <c r="N15" i="4"/>
  <c r="Q15" i="4" s="1"/>
  <c r="V15" i="4" s="1"/>
  <c r="I15" i="4"/>
  <c r="L15" i="4" s="1"/>
  <c r="H15" i="4"/>
  <c r="E15" i="4"/>
  <c r="T15" i="4" s="1"/>
  <c r="T14" i="4"/>
  <c r="H14" i="4"/>
  <c r="I14" i="4" s="1"/>
  <c r="L14" i="4" s="1"/>
  <c r="E14" i="4"/>
  <c r="R14" i="4" s="1"/>
  <c r="R13" i="4"/>
  <c r="W13" i="4" s="1"/>
  <c r="N13" i="4"/>
  <c r="Q13" i="4" s="1"/>
  <c r="I13" i="4"/>
  <c r="L13" i="4" s="1"/>
  <c r="H13" i="4"/>
  <c r="E13" i="4"/>
  <c r="E16" i="4" s="1"/>
  <c r="D11" i="4"/>
  <c r="C8" i="4"/>
  <c r="B8" i="4"/>
  <c r="E7" i="4"/>
  <c r="R7" i="4" s="1"/>
  <c r="C7" i="4"/>
  <c r="H7" i="4" s="1"/>
  <c r="I7" i="4" s="1"/>
  <c r="L7" i="4" s="1"/>
  <c r="B7" i="4"/>
  <c r="B2" i="3"/>
  <c r="B2" i="2"/>
  <c r="I15" i="1"/>
  <c r="V11" i="1"/>
  <c r="U11" i="1"/>
  <c r="T11" i="1"/>
  <c r="S11" i="1"/>
  <c r="R11" i="1"/>
  <c r="Q11" i="1"/>
  <c r="D17" i="1" s="1"/>
  <c r="V10" i="1"/>
  <c r="U10" i="1"/>
  <c r="T10" i="1"/>
  <c r="S10" i="1"/>
  <c r="R10" i="1"/>
  <c r="Q10" i="1"/>
  <c r="V9" i="1"/>
  <c r="U9" i="1"/>
  <c r="T9" i="1"/>
  <c r="S9" i="1"/>
  <c r="R9" i="1"/>
  <c r="Q9" i="1"/>
  <c r="V8" i="1"/>
  <c r="U8" i="1"/>
  <c r="T8" i="1"/>
  <c r="S8" i="1"/>
  <c r="R8" i="1"/>
  <c r="Q8" i="1"/>
  <c r="D11" i="1" s="1"/>
  <c r="V7" i="1"/>
  <c r="U7" i="1"/>
  <c r="T7" i="1"/>
  <c r="S7" i="1"/>
  <c r="R7" i="1"/>
  <c r="Q7" i="1"/>
  <c r="V6" i="1"/>
  <c r="U6" i="1"/>
  <c r="T6" i="1"/>
  <c r="S6" i="1"/>
  <c r="R6" i="1"/>
  <c r="Q6" i="1"/>
  <c r="V5" i="1"/>
  <c r="U5" i="1"/>
  <c r="T5" i="1"/>
  <c r="S5" i="1"/>
  <c r="R5" i="1"/>
  <c r="Q5" i="1"/>
  <c r="I21" i="5" l="1"/>
  <c r="J21" i="5"/>
  <c r="D5" i="1"/>
  <c r="B3" i="3" s="1"/>
  <c r="D15" i="1"/>
  <c r="B8" i="2" s="1"/>
  <c r="D9" i="1"/>
  <c r="B5" i="3" s="1"/>
  <c r="D13" i="1"/>
  <c r="B7" i="2" s="1"/>
  <c r="D7" i="1"/>
  <c r="B4" i="3" s="1"/>
  <c r="L16" i="4"/>
  <c r="B6" i="3"/>
  <c r="B6" i="2"/>
  <c r="B3" i="2"/>
  <c r="B9" i="2"/>
  <c r="B9" i="3"/>
  <c r="N7" i="4"/>
  <c r="X15" i="4"/>
  <c r="V13" i="4"/>
  <c r="W16" i="4"/>
  <c r="X13" i="4"/>
  <c r="R16" i="4"/>
  <c r="W14" i="4"/>
  <c r="I22" i="5"/>
  <c r="E8" i="4"/>
  <c r="H8" i="4"/>
  <c r="I8" i="4" s="1"/>
  <c r="L8" i="4" s="1"/>
  <c r="N8" i="4" s="1"/>
  <c r="K21" i="5"/>
  <c r="K27" i="5"/>
  <c r="T7" i="4"/>
  <c r="L21" i="5"/>
  <c r="L22" i="5"/>
  <c r="L26" i="5"/>
  <c r="L27" i="5"/>
  <c r="L28" i="5"/>
  <c r="M21" i="5"/>
  <c r="M26" i="5"/>
  <c r="M28" i="5"/>
  <c r="W7" i="4"/>
  <c r="T13" i="4"/>
  <c r="T16" i="4" s="1"/>
  <c r="N14" i="4"/>
  <c r="A21" i="5"/>
  <c r="A22" i="5"/>
  <c r="A26" i="5"/>
  <c r="A27" i="5"/>
  <c r="A28" i="5"/>
  <c r="B8" i="3" l="1"/>
  <c r="B5" i="2"/>
  <c r="B7" i="3"/>
  <c r="D17" i="3" s="1"/>
  <c r="J17" i="3" s="1"/>
  <c r="B4" i="2"/>
  <c r="D16" i="2" s="1"/>
  <c r="J16" i="2" s="1"/>
  <c r="D13" i="3"/>
  <c r="J13" i="3" s="1"/>
  <c r="Q8" i="4"/>
  <c r="V8" i="4" s="1"/>
  <c r="M22" i="5"/>
  <c r="L9" i="4"/>
  <c r="H26" i="4" s="1"/>
  <c r="Q14" i="4"/>
  <c r="N18" i="4"/>
  <c r="D11" i="3"/>
  <c r="J11" i="3" s="1"/>
  <c r="M27" i="5"/>
  <c r="D16" i="3"/>
  <c r="J16" i="3" s="1"/>
  <c r="D12" i="3"/>
  <c r="J12" i="3" s="1"/>
  <c r="D14" i="3"/>
  <c r="J14" i="3" s="1"/>
  <c r="R8" i="4"/>
  <c r="T8" i="4"/>
  <c r="T9" i="4" s="1"/>
  <c r="G30" i="4" s="1"/>
  <c r="K22" i="5"/>
  <c r="E9" i="4"/>
  <c r="E20" i="4" s="1"/>
  <c r="D15" i="3"/>
  <c r="J15" i="3" s="1"/>
  <c r="N11" i="4"/>
  <c r="Q7" i="4"/>
  <c r="D14" i="2" l="1"/>
  <c r="J14" i="2" s="1"/>
  <c r="D17" i="2"/>
  <c r="J17" i="2" s="1"/>
  <c r="D11" i="2"/>
  <c r="J11" i="2" s="1"/>
  <c r="D15" i="2"/>
  <c r="J15" i="2" s="1"/>
  <c r="D12" i="2"/>
  <c r="J12" i="2" s="1"/>
  <c r="D13" i="2"/>
  <c r="J13" i="2" s="1"/>
  <c r="W8" i="4"/>
  <c r="R9" i="4"/>
  <c r="E22" i="4" s="1"/>
  <c r="E24" i="4" s="1"/>
  <c r="V14" i="4"/>
  <c r="Q16" i="4"/>
  <c r="N20" i="4"/>
  <c r="Q9" i="4"/>
  <c r="N22" i="4" s="1"/>
  <c r="M32" i="5" s="1"/>
  <c r="V7" i="4"/>
  <c r="V9" i="4" l="1"/>
  <c r="X7" i="4"/>
  <c r="N24" i="4"/>
  <c r="M33" i="5" s="1"/>
  <c r="M31" i="5"/>
  <c r="V16" i="4"/>
  <c r="X14" i="4"/>
  <c r="X16" i="4" s="1"/>
  <c r="X8" i="4"/>
  <c r="W9" i="4"/>
  <c r="H30" i="4"/>
  <c r="X9" i="4" l="1"/>
  <c r="H28"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C5" authorId="0" shapeId="0" xr:uid="{00000000-0006-0000-0000-000001000000}">
      <text>
        <r>
          <rPr>
            <sz val="10"/>
            <color rgb="FF000000"/>
            <rFont val="Arial"/>
            <scheme val="minor"/>
          </rPr>
          <t>garantie, solidité, protection, période d'essai</t>
        </r>
      </text>
    </comment>
    <comment ref="C7" authorId="0" shapeId="0" xr:uid="{00000000-0006-0000-0000-000002000000}">
      <text>
        <r>
          <rPr>
            <sz val="10"/>
            <color rgb="FF000000"/>
            <rFont val="Arial"/>
            <scheme val="minor"/>
          </rPr>
          <t>exclusivité, haut de gamme, édition limité, unique, personnalisable</t>
        </r>
      </text>
    </comment>
    <comment ref="C9" authorId="0" shapeId="0" xr:uid="{00000000-0006-0000-0000-000003000000}">
      <text>
        <r>
          <rPr>
            <sz val="10"/>
            <color rgb="FF000000"/>
            <rFont val="Arial"/>
            <scheme val="minor"/>
          </rPr>
          <t>dernier modèle, dernière version, dernière technologie, nouvelles options, ...</t>
        </r>
      </text>
    </comment>
    <comment ref="C11" authorId="0" shapeId="0" xr:uid="{00000000-0006-0000-0000-000004000000}">
      <text>
        <r>
          <rPr>
            <sz val="10"/>
            <color rgb="FF000000"/>
            <rFont val="Arial"/>
            <scheme val="minor"/>
          </rPr>
          <t>Facilité d'usage, intuitif, pratique, modulable, adaptable, rapide, simple, ...</t>
        </r>
      </text>
    </comment>
    <comment ref="C13" authorId="0" shapeId="0" xr:uid="{00000000-0006-0000-0000-000005000000}">
      <text>
        <r>
          <rPr>
            <sz val="10"/>
            <color rgb="FF000000"/>
            <rFont val="Arial"/>
            <scheme val="minor"/>
          </rPr>
          <t>facilité de paiement, entrée de gamme, pas cher, premier prix</t>
        </r>
      </text>
    </comment>
    <comment ref="C15" authorId="0" shapeId="0" xr:uid="{00000000-0006-0000-0000-000006000000}">
      <text>
        <r>
          <rPr>
            <sz val="10"/>
            <color rgb="FF000000"/>
            <rFont val="Arial"/>
            <scheme val="minor"/>
          </rPr>
          <t>j'ai le même à la maison, recommandation, sur le conseil d'un ami, ...</t>
        </r>
      </text>
    </comment>
    <comment ref="C17" authorId="0" shapeId="0" xr:uid="{00000000-0006-0000-0000-000007000000}">
      <text>
        <r>
          <rPr>
            <sz val="10"/>
            <color rgb="FF000000"/>
            <rFont val="Arial"/>
          </rPr>
          <t>peu polluant, recyclable, peu d'impact sur l'environnement, naturel, bio-dégradable, développement durable,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A3" authorId="0" shapeId="0" xr:uid="{00000000-0006-0000-0100-000001000000}">
      <text>
        <r>
          <rPr>
            <sz val="10"/>
            <color rgb="FF000000"/>
            <rFont val="Arial"/>
            <scheme val="minor"/>
          </rPr>
          <t>garantie, solidité, protection, période d'essai</t>
        </r>
      </text>
    </comment>
    <comment ref="A4" authorId="0" shapeId="0" xr:uid="{00000000-0006-0000-0100-000002000000}">
      <text>
        <r>
          <rPr>
            <sz val="10"/>
            <color rgb="FF000000"/>
            <rFont val="Arial"/>
            <scheme val="minor"/>
          </rPr>
          <t>exclusivité, haut de gamme, édition limité, unique, personnalisable</t>
        </r>
      </text>
    </comment>
    <comment ref="A5" authorId="0" shapeId="0" xr:uid="{00000000-0006-0000-0100-000003000000}">
      <text>
        <r>
          <rPr>
            <sz val="10"/>
            <color rgb="FF000000"/>
            <rFont val="Arial"/>
            <scheme val="minor"/>
          </rPr>
          <t>dernier modèle, dernière version, dernière technologie, nouvelles options, ...</t>
        </r>
      </text>
    </comment>
    <comment ref="A6" authorId="0" shapeId="0" xr:uid="{00000000-0006-0000-0100-000004000000}">
      <text>
        <r>
          <rPr>
            <sz val="10"/>
            <color rgb="FF000000"/>
            <rFont val="Arial"/>
            <scheme val="minor"/>
          </rPr>
          <t>Facilité d'usage, intuitif, pratique, modulable, adaptable, rapide, simple, ...</t>
        </r>
      </text>
    </comment>
    <comment ref="A7" authorId="0" shapeId="0" xr:uid="{00000000-0006-0000-0100-000005000000}">
      <text>
        <r>
          <rPr>
            <sz val="10"/>
            <color rgb="FF000000"/>
            <rFont val="Arial"/>
            <scheme val="minor"/>
          </rPr>
          <t>facilité de paiement, entrée de gamme, pas cher, premier prix</t>
        </r>
      </text>
    </comment>
    <comment ref="A8" authorId="0" shapeId="0" xr:uid="{00000000-0006-0000-0100-000006000000}">
      <text>
        <r>
          <rPr>
            <sz val="10"/>
            <color rgb="FF000000"/>
            <rFont val="Arial"/>
            <scheme val="minor"/>
          </rPr>
          <t>j'ai le même à la maison, recommandation, sur le conseil d'un ami, ...</t>
        </r>
      </text>
    </comment>
    <comment ref="A9" authorId="0" shapeId="0" xr:uid="{00000000-0006-0000-0100-000007000000}">
      <text>
        <r>
          <rPr>
            <sz val="10"/>
            <color rgb="FF000000"/>
            <rFont val="Arial"/>
            <scheme val="minor"/>
          </rPr>
          <t>peu polluant, recyclable, peu d'impact sur l'environnement, naturel, bio-dégradable, développement durable,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
  </authors>
  <commentList>
    <comment ref="A3" authorId="0" shapeId="0" xr:uid="{00000000-0006-0000-0200-000001000000}">
      <text>
        <r>
          <rPr>
            <sz val="10"/>
            <color rgb="FF000000"/>
            <rFont val="Arial"/>
            <scheme val="minor"/>
          </rPr>
          <t>garantie, solidité, protection, période d'essai</t>
        </r>
      </text>
    </comment>
    <comment ref="A4" authorId="0" shapeId="0" xr:uid="{00000000-0006-0000-0200-000002000000}">
      <text>
        <r>
          <rPr>
            <sz val="10"/>
            <color rgb="FF000000"/>
            <rFont val="Arial"/>
            <scheme val="minor"/>
          </rPr>
          <t>exclusivité, haut de gamme, édition limité, unique, personnalisable</t>
        </r>
      </text>
    </comment>
    <comment ref="A5" authorId="0" shapeId="0" xr:uid="{00000000-0006-0000-0200-000003000000}">
      <text>
        <r>
          <rPr>
            <sz val="10"/>
            <color rgb="FF000000"/>
            <rFont val="Arial"/>
            <scheme val="minor"/>
          </rPr>
          <t>dernier modèle, dernière version, dernière technologie, nouvelles options, ...</t>
        </r>
      </text>
    </comment>
    <comment ref="A6" authorId="0" shapeId="0" xr:uid="{00000000-0006-0000-0200-000004000000}">
      <text>
        <r>
          <rPr>
            <sz val="10"/>
            <color rgb="FF000000"/>
            <rFont val="Arial"/>
            <scheme val="minor"/>
          </rPr>
          <t>Facilité d'usage, intuitif, pratique, modulable, adaptable, rapide, simple, ...</t>
        </r>
      </text>
    </comment>
    <comment ref="A7" authorId="0" shapeId="0" xr:uid="{00000000-0006-0000-0200-000005000000}">
      <text>
        <r>
          <rPr>
            <sz val="10"/>
            <color rgb="FF000000"/>
            <rFont val="Arial"/>
            <scheme val="minor"/>
          </rPr>
          <t>facilité de paiement, entrée de gamme, pas cher, premier prix</t>
        </r>
      </text>
    </comment>
    <comment ref="A8" authorId="0" shapeId="0" xr:uid="{00000000-0006-0000-0200-000006000000}">
      <text>
        <r>
          <rPr>
            <sz val="10"/>
            <color rgb="FF000000"/>
            <rFont val="Arial"/>
            <scheme val="minor"/>
          </rPr>
          <t>j'ai le même à la maison, recommandation, sur le conseil d'un ami, ...</t>
        </r>
      </text>
    </comment>
    <comment ref="A9" authorId="0" shapeId="0" xr:uid="{00000000-0006-0000-0200-000007000000}">
      <text>
        <r>
          <rPr>
            <sz val="10"/>
            <color rgb="FF000000"/>
            <rFont val="Arial"/>
            <scheme val="minor"/>
          </rPr>
          <t>peu polluant, recyclable, peu d'impact sur l'environnement, naturel, bio-dégradable, développement durable,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
  </authors>
  <commentList>
    <comment ref="I5" authorId="0" shapeId="0" xr:uid="{00000000-0006-0000-0300-000001000000}">
      <text>
        <r>
          <rPr>
            <sz val="10"/>
            <color rgb="FF000000"/>
            <rFont val="Arial"/>
          </rPr>
          <t>On se limite à 80% du taux de marque pour garder 20% de marge</t>
        </r>
      </text>
    </comment>
    <comment ref="D7" authorId="0" shapeId="0" xr:uid="{00000000-0006-0000-0300-000002000000}">
      <text>
        <r>
          <rPr>
            <sz val="10"/>
            <color rgb="FF000000"/>
            <rFont val="Arial"/>
          </rPr>
          <t>mettez la quantité à 0 si pas intéressé</t>
        </r>
      </text>
    </comment>
    <comment ref="D8" authorId="0" shapeId="0" xr:uid="{00000000-0006-0000-0300-000003000000}">
      <text>
        <r>
          <rPr>
            <sz val="10"/>
            <color rgb="FF000000"/>
            <rFont val="Arial"/>
          </rPr>
          <t>mettez la quantité à 0 si pas intéressé</t>
        </r>
      </text>
    </comment>
    <comment ref="D13" authorId="0" shapeId="0" xr:uid="{00000000-0006-0000-0300-000004000000}">
      <text>
        <r>
          <rPr>
            <sz val="10"/>
            <color rgb="FF000000"/>
            <rFont val="Arial"/>
          </rPr>
          <t>mettez la quantité à 0 si pas intéressé</t>
        </r>
      </text>
    </comment>
    <comment ref="D14" authorId="0" shapeId="0" xr:uid="{00000000-0006-0000-0300-000005000000}">
      <text>
        <r>
          <rPr>
            <sz val="10"/>
            <color rgb="FF000000"/>
            <rFont val="Arial"/>
            <scheme val="minor"/>
          </rPr>
          <t>mettez la quantité à 0 si pas intéressé</t>
        </r>
      </text>
    </comment>
    <comment ref="G14" authorId="0" shapeId="0" xr:uid="{00000000-0006-0000-0300-000006000000}">
      <text>
        <r>
          <rPr>
            <sz val="10"/>
            <color rgb="FF000000"/>
            <rFont val="Arial"/>
            <scheme val="minor"/>
          </rPr>
          <t>Il faut garder 27% pour l'URSSAF de vos installateurs, donc ne dépassez pas 73%</t>
        </r>
      </text>
    </comment>
    <comment ref="K14" authorId="0" shapeId="0" xr:uid="{00000000-0006-0000-0300-000007000000}">
      <text>
        <r>
          <rPr>
            <sz val="10"/>
            <color rgb="FF000000"/>
            <rFont val="Arial"/>
          </rPr>
          <t>Il faut garder 27% pour l'URSSAF de vos installateurs, donc ne dépassez pas 73%</t>
        </r>
      </text>
    </comment>
    <comment ref="D15" authorId="0" shapeId="0" xr:uid="{00000000-0006-0000-0300-000008000000}">
      <text>
        <r>
          <rPr>
            <sz val="10"/>
            <color rgb="FF000000"/>
            <rFont val="Arial"/>
          </rPr>
          <t>mettez la quantité à 0 si pas intéressé</t>
        </r>
      </text>
    </comment>
  </commentList>
</comments>
</file>

<file path=xl/sharedStrings.xml><?xml version="1.0" encoding="utf-8"?>
<sst xmlns="http://schemas.openxmlformats.org/spreadsheetml/2006/main" count="248" uniqueCount="167">
  <si>
    <t>Mettez ici l'image du logo de votre entreprise</t>
  </si>
  <si>
    <t>GRILLE D'ENTRETIEN CLIENT / PROSPECT ne saisissez que les cases jaunes, les cases à cocher, et les questions.</t>
  </si>
  <si>
    <t>SYNTHESE PROFIL</t>
  </si>
  <si>
    <r>
      <rPr>
        <b/>
        <i/>
        <sz val="10"/>
        <color rgb="FFFF0000"/>
        <rFont val="Arial"/>
      </rPr>
      <t>IDENTITE</t>
    </r>
    <r>
      <rPr>
        <b/>
        <i/>
        <sz val="10"/>
        <color theme="1"/>
        <rFont val="Arial"/>
      </rPr>
      <t xml:space="preserve"> DE LA PERSONNE RENCONTREE</t>
    </r>
  </si>
  <si>
    <t>SECURITE</t>
  </si>
  <si>
    <t>PRENOM ET NOM :</t>
  </si>
  <si>
    <t>Michel CLAIBART</t>
  </si>
  <si>
    <t>ORGUEIL</t>
  </si>
  <si>
    <t>POSTE OCCUPE (FONCTION) :</t>
  </si>
  <si>
    <t>Chignoleur en chef</t>
  </si>
  <si>
    <t>NOUVEAUTE</t>
  </si>
  <si>
    <t>NOM DE L'ENTREPRISE :</t>
  </si>
  <si>
    <t>PERSTOU à  Puy-sur-Gouffre</t>
  </si>
  <si>
    <t>CONFORT</t>
  </si>
  <si>
    <t>MAIL DU CLIENT :</t>
  </si>
  <si>
    <t>m.claibart@perstou.com</t>
  </si>
  <si>
    <t>ARGENT</t>
  </si>
  <si>
    <t>TEL DIRECT DU CLIENT :</t>
  </si>
  <si>
    <t>06-07-08-09-10</t>
  </si>
  <si>
    <t>SYMPATHIE</t>
  </si>
  <si>
    <t xml:space="preserve">DATE  DU RDV : </t>
  </si>
  <si>
    <t>HEURE DU RDV :</t>
  </si>
  <si>
    <t>14H00</t>
  </si>
  <si>
    <t>ECOLOGIE</t>
  </si>
  <si>
    <t>PROFIL DU MOTIF ?</t>
  </si>
  <si>
    <r>
      <rPr>
        <b/>
        <i/>
        <sz val="10"/>
        <color theme="1"/>
        <rFont val="Arial"/>
      </rPr>
      <t xml:space="preserve">RAPPEL DU </t>
    </r>
    <r>
      <rPr>
        <b/>
        <i/>
        <sz val="10"/>
        <color rgb="FFFF0000"/>
        <rFont val="Arial"/>
      </rPr>
      <t>MOTIF</t>
    </r>
    <r>
      <rPr>
        <b/>
        <i/>
        <sz val="10"/>
        <color theme="1"/>
        <rFont val="Arial"/>
      </rPr>
      <t xml:space="preserve"> INITIAL DE L'ENTREVUE</t>
    </r>
  </si>
  <si>
    <t>MAIL ENTRANT</t>
  </si>
  <si>
    <t>PROSPECTION MAIL</t>
  </si>
  <si>
    <t>APPEL ENTRANT</t>
  </si>
  <si>
    <t>PROSPECTION TEL</t>
  </si>
  <si>
    <t>FORMULAIRE WEB</t>
  </si>
  <si>
    <t>COMMENTAIRE WEB</t>
  </si>
  <si>
    <t>DESCRIPTION DU MOTIF (OBJET DE L'ENTREVUE)</t>
  </si>
  <si>
    <t>le client a pris contact pour demander un rdv suite à un besoin urgent d'un "creuz'tou" standard pas trop cher</t>
  </si>
  <si>
    <r>
      <rPr>
        <b/>
        <i/>
        <sz val="17"/>
        <color rgb="FFFF0000"/>
        <rFont val="Arial"/>
      </rPr>
      <t xml:space="preserve">ADAPTEZ LES 5 </t>
    </r>
    <r>
      <rPr>
        <b/>
        <i/>
        <u/>
        <sz val="17"/>
        <color rgb="FFFF0000"/>
        <rFont val="Arial"/>
      </rPr>
      <t>QUESTIONS OUVERTES</t>
    </r>
    <r>
      <rPr>
        <b/>
        <i/>
        <sz val="17"/>
        <color rgb="FFFF0000"/>
        <rFont val="Arial"/>
      </rPr>
      <t xml:space="preserve"> SUIVANTES ET COCHEZ LE PROFIL LORS DE LA REPONSE ...</t>
    </r>
  </si>
  <si>
    <t>PROFIL REPONSE 1 ?</t>
  </si>
  <si>
    <t>1) QU'AVIEZ-VOUS AUPARAVANT ET QUEL AVIS AVEZ-VOUS SUR CE PRECEDENT PRODUIT ?</t>
  </si>
  <si>
    <t>REPONSE DE L'INTERLOCUTEUR :</t>
  </si>
  <si>
    <t>J'avais un XYZ modèle 1234 et j'en était très content, en plus il ne polluait pas, jusqu'à ce que kiki (mon dogue argentin de 95Kg) décide de me l'emprunter pour sa distraction personnelle. Heureusement il ne s'est pas bléssé avec.</t>
  </si>
  <si>
    <t>PROFIL REPONSE 2 ?</t>
  </si>
  <si>
    <t xml:space="preserve">2) QUEL USAGE VOULEZ-VOUS AVOIR DU PRODUIT ? </t>
  </si>
  <si>
    <t>Je veux pouvoir creuser des trous avec, de manière simple et efficace.</t>
  </si>
  <si>
    <t>PROFIL REPONSE 3 ?</t>
  </si>
  <si>
    <t>3) A QUELLE FREQUENCE COMPTEZ-VOUS L'UTILISER ?</t>
  </si>
  <si>
    <t xml:space="preserve">Tous les jours et plusieurs fois dans la même journée. </t>
  </si>
  <si>
    <t>PROFIL REPONSE 4 ?</t>
  </si>
  <si>
    <t>4) QUELLES SONT LES CARACTERISTIQUES QUI ONT LE PLUS D'IMPORTANCE A VOS YEUX ?</t>
  </si>
  <si>
    <t>Il faut qu'il soit solide et ne demande pas beaucoup d'entretien ! et pour pas cher !</t>
  </si>
  <si>
    <t>PROFIL REPONSE 5 ?</t>
  </si>
  <si>
    <t>5) DANS QUEL CONTEXTE/ENVIRONNEMENT CE PRODUIT VA-T-IL ETRE UTILISE ?</t>
  </si>
  <si>
    <t>C'est un produit qui sera utilisé par plusieurs personnes, à l'extérieur comme à l'intérieur, sur des chantiers ... il faut que tout le monde puisse s'en servir (et dans le lot c'est pas tous des flèches) et en toutes saisons.</t>
  </si>
  <si>
    <t>REFORMULEZ A L'ORAL LES 5 REPONSES DE VOTRE CLIENT POUR OBTENIR SON ACCORD</t>
  </si>
  <si>
    <t>ARGUMENTAIRE DE LA PREMIERE OFFRE PAR UN CAP SONCASE ne saisissez que les cases jaunes</t>
  </si>
  <si>
    <t>Profil de</t>
  </si>
  <si>
    <t>NOM DU PREMIER PRODUIT PROPOSE</t>
  </si>
  <si>
    <t>PRIX H.T.</t>
  </si>
  <si>
    <t>Le creuzoir X125</t>
  </si>
  <si>
    <r>
      <rPr>
        <b/>
        <sz val="14"/>
        <color rgb="FF0000FF"/>
        <rFont val="Arial"/>
      </rPr>
      <t>C</t>
    </r>
    <r>
      <rPr>
        <b/>
        <sz val="10"/>
        <color rgb="FF0000FF"/>
        <rFont val="Arial"/>
      </rPr>
      <t xml:space="preserve">ARACTERISTIQUES </t>
    </r>
    <r>
      <rPr>
        <sz val="10"/>
        <color rgb="FF0000FF"/>
        <rFont val="Arial"/>
      </rPr>
      <t>DU PRODUIT PROPOSE</t>
    </r>
  </si>
  <si>
    <r>
      <rPr>
        <b/>
        <sz val="14"/>
        <color rgb="FF0000FF"/>
        <rFont val="Arial"/>
      </rPr>
      <t>A</t>
    </r>
    <r>
      <rPr>
        <b/>
        <sz val="10"/>
        <color rgb="FF0000FF"/>
        <rFont val="Arial"/>
      </rPr>
      <t xml:space="preserve">VANTAGES </t>
    </r>
    <r>
      <rPr>
        <sz val="10"/>
        <color rgb="FF0000FF"/>
        <rFont val="Arial"/>
      </rPr>
      <t>DES CARACTERISTIQUES</t>
    </r>
  </si>
  <si>
    <r>
      <rPr>
        <b/>
        <sz val="14"/>
        <color rgb="FF0000FF"/>
        <rFont val="Arial"/>
      </rPr>
      <t>P</t>
    </r>
    <r>
      <rPr>
        <b/>
        <sz val="10"/>
        <color rgb="FF0000FF"/>
        <rFont val="Arial"/>
      </rPr>
      <t xml:space="preserve">REUVE(S) </t>
    </r>
    <r>
      <rPr>
        <sz val="10"/>
        <color rgb="FF0000FF"/>
        <rFont val="Arial"/>
      </rPr>
      <t>DES AVANTAGES PAR UN EXEMPLE D'USAGE</t>
    </r>
  </si>
  <si>
    <t>SENSIBILITE DU CLIENT</t>
  </si>
  <si>
    <t>garantie 5 ans</t>
  </si>
  <si>
    <t>tout défaut d'usage est pris en charge</t>
  </si>
  <si>
    <t>si il tombe en panne on vous le remplace en magasin</t>
  </si>
  <si>
    <t>un manche ergonomique</t>
  </si>
  <si>
    <t>Bonne prise en main</t>
  </si>
  <si>
    <t>on peut appuyer fort sur le manche pour creuser des grosses pelletées</t>
  </si>
  <si>
    <t>premier prix</t>
  </si>
  <si>
    <t>vous ne trouverez pas moins cher</t>
  </si>
  <si>
    <t>même chez wish il est plus cher !</t>
  </si>
  <si>
    <t>aucun système mécanique</t>
  </si>
  <si>
    <t>pas de pollution</t>
  </si>
  <si>
    <t>aucun déchet, respect de la planète</t>
  </si>
  <si>
    <t>ARGUMENTAIRE DE LA DEUXIEME OFFRE PAR UN CAP SONCASE ne saisissez que les cases jaunes</t>
  </si>
  <si>
    <t>NOM DU DEUXIEME PRODUIT PROPOSE</t>
  </si>
  <si>
    <t xml:space="preserve">Le creuzoir X165 </t>
  </si>
  <si>
    <r>
      <rPr>
        <b/>
        <sz val="14"/>
        <color rgb="FF0000FF"/>
        <rFont val="Arial"/>
      </rPr>
      <t>C</t>
    </r>
    <r>
      <rPr>
        <b/>
        <sz val="10"/>
        <color rgb="FF0000FF"/>
        <rFont val="Arial"/>
      </rPr>
      <t xml:space="preserve">ARACTERISTIQUES </t>
    </r>
    <r>
      <rPr>
        <sz val="10"/>
        <color rgb="FF0000FF"/>
        <rFont val="Arial"/>
      </rPr>
      <t>DU PRODUIT PROPOSE</t>
    </r>
  </si>
  <si>
    <r>
      <rPr>
        <b/>
        <sz val="14"/>
        <color rgb="FF0000FF"/>
        <rFont val="Arial"/>
      </rPr>
      <t>A</t>
    </r>
    <r>
      <rPr>
        <b/>
        <sz val="10"/>
        <color rgb="FF0000FF"/>
        <rFont val="Arial"/>
      </rPr>
      <t xml:space="preserve">VANTAGES </t>
    </r>
    <r>
      <rPr>
        <sz val="10"/>
        <color rgb="FF0000FF"/>
        <rFont val="Arial"/>
      </rPr>
      <t>DES CARACTERISTIQUES</t>
    </r>
  </si>
  <si>
    <r>
      <rPr>
        <b/>
        <sz val="14"/>
        <color rgb="FF0000FF"/>
        <rFont val="Arial"/>
      </rPr>
      <t>P</t>
    </r>
    <r>
      <rPr>
        <b/>
        <sz val="10"/>
        <color rgb="FF0000FF"/>
        <rFont val="Arial"/>
      </rPr>
      <t xml:space="preserve">REUVE(S) </t>
    </r>
    <r>
      <rPr>
        <sz val="10"/>
        <color rgb="FF0000FF"/>
        <rFont val="Arial"/>
      </rPr>
      <t>DES AVANTAGES PAR UN EXEMPLE D'USAGE</t>
    </r>
  </si>
  <si>
    <t>garantie à vie</t>
  </si>
  <si>
    <t>tout problème d'utilisation ou de casse est pris en charge</t>
  </si>
  <si>
    <t>Même si kiki joue avec c'est pris en charge</t>
  </si>
  <si>
    <t>Manche téléscopique</t>
  </si>
  <si>
    <t>s'adapte à tout type de gabarit</t>
  </si>
  <si>
    <t>que vos équipiers soient grands ou petits ils pourront adapter le manche</t>
  </si>
  <si>
    <t>Paiement en plusieurs fois</t>
  </si>
  <si>
    <t>il ne vous reviendra qu'à 40€ par mois et sera payé en moins d'un an</t>
  </si>
  <si>
    <t>vous ne payez que 40€ aujourd'hui et vous repartez avec un creuzoir à 400€ !</t>
  </si>
  <si>
    <t>déploiement mécanique du manche</t>
  </si>
  <si>
    <t>pas de carburant à mettre</t>
  </si>
  <si>
    <t>on n'utilise pas de pétrole et on ne pollue pas la planète</t>
  </si>
  <si>
    <t>GRILLE DE NEGOCIATION (NE PAS MONTRER PENDANT LA NEGO !!!) ne saisissez que les cases jaunes</t>
  </si>
  <si>
    <t>INFOS MARGES DE NEGOCIATION</t>
  </si>
  <si>
    <t>REMISE ACCORDEE</t>
  </si>
  <si>
    <t>DESIGNATION</t>
  </si>
  <si>
    <t>QUANTITE COMMANDEE</t>
  </si>
  <si>
    <t>MONTANT H.T. SANS REMISE</t>
  </si>
  <si>
    <t>TAUX DE MARQUE</t>
  </si>
  <si>
    <t>REMISE MAX EN € POUR 1 QUANTITE</t>
  </si>
  <si>
    <t>REMISE MAX EN %</t>
  </si>
  <si>
    <t>REMISE ACCORDEE EN %</t>
  </si>
  <si>
    <t>MONTANT REMISE EN €</t>
  </si>
  <si>
    <t>MONTANT H.T. AVEC REMISE</t>
  </si>
  <si>
    <t>TAUX TVA</t>
  </si>
  <si>
    <t>TVA SUR MONTANT REMISE</t>
  </si>
  <si>
    <t>TVA SUR MONTANT SANS REMISE</t>
  </si>
  <si>
    <t>MARGE REALISEE H.T.</t>
  </si>
  <si>
    <t>TOTAL TTC AVEC REMISE</t>
  </si>
  <si>
    <t>TOTAL TTC SANS REMISE</t>
  </si>
  <si>
    <t>DIFFERENCE TTC</t>
  </si>
  <si>
    <t>PREMIERE OFFRE</t>
  </si>
  <si>
    <t>DEUXIEME OFFRE</t>
  </si>
  <si>
    <t>TOTAL H.T. PRODUITS SANS REMISE</t>
  </si>
  <si>
    <t>TOTAL REMISES PRODUITS</t>
  </si>
  <si>
    <t>TOTAL TVA</t>
  </si>
  <si>
    <t>QTE PRODUITS COMMANDES</t>
  </si>
  <si>
    <t>TOTAL PRODUITS H.T.</t>
  </si>
  <si>
    <t>FRAIS DE LIVRAISONS</t>
  </si>
  <si>
    <t>Livraison sous 2 jours ouvrés</t>
  </si>
  <si>
    <t>FRAIS D'INSTALLATIONS</t>
  </si>
  <si>
    <t>Installation par nos propres techniciens (à la demi journée)</t>
  </si>
  <si>
    <t>EXTENSION DE GARANTIE</t>
  </si>
  <si>
    <t>5 ans pièces et main d'oeuvre</t>
  </si>
  <si>
    <t>TOTAL H.T. SERVICES SANS REMISE</t>
  </si>
  <si>
    <t>TOTAL REMISES SERVICES</t>
  </si>
  <si>
    <t>QTE SERVICES COMMANDES</t>
  </si>
  <si>
    <t>TOTAL SERVICES H.T.</t>
  </si>
  <si>
    <t>TOTAL H.T. SANS REMISES PRODUITS + SERVICES</t>
  </si>
  <si>
    <t>TOTAL GLOBAL H.T.</t>
  </si>
  <si>
    <t>TOTAL GLOBAL TVA SANS REMISES</t>
  </si>
  <si>
    <t>TOTAL GLOBAL TVA</t>
  </si>
  <si>
    <t xml:space="preserve">FACTURE TOTAL TTC SANS REMISES </t>
  </si>
  <si>
    <t>FACTURE TOTAL TTC</t>
  </si>
  <si>
    <t>TOTAL REMISES H.T. PRODUITS + SERVICES</t>
  </si>
  <si>
    <t>DIFFERENCE TTC (AVEC ET SANS REMISES)</t>
  </si>
  <si>
    <t xml:space="preserve">TOTAL MARGE H.T. REALISEE </t>
  </si>
  <si>
    <t>Insérez ici le logo de votre entreprise</t>
  </si>
  <si>
    <t>NOM DE VOTRE ENTREPRISE</t>
  </si>
  <si>
    <t>ADRESSE DE VOTRE ENTREPRISE</t>
  </si>
  <si>
    <t>CODE POSTAL</t>
  </si>
  <si>
    <t>VILLE DE VOTRE ENTREPRISE</t>
  </si>
  <si>
    <t>TELEPHONE DE VOTRE ENTREPRISE</t>
  </si>
  <si>
    <t>SIRET N° 89992060700012</t>
  </si>
  <si>
    <t>LE</t>
  </si>
  <si>
    <t>DEVIS N°</t>
  </si>
  <si>
    <t xml:space="preserve">A L'ATTENTION DE </t>
  </si>
  <si>
    <t>DATE D'EMISSION</t>
  </si>
  <si>
    <t>CONDITIONS DE REGLEMENTS</t>
  </si>
  <si>
    <t>VALIDITE DE L'OFFRE</t>
  </si>
  <si>
    <t xml:space="preserve">PAR CHEQUE A L'ORDRE DE </t>
  </si>
  <si>
    <t>REFERENCE</t>
  </si>
  <si>
    <t>QTE</t>
  </si>
  <si>
    <t>PU HT</t>
  </si>
  <si>
    <t>%TVA</t>
  </si>
  <si>
    <t>MONTANT HT</t>
  </si>
  <si>
    <t>REMISE %</t>
  </si>
  <si>
    <t>TOTAL HT</t>
  </si>
  <si>
    <t>OFFRE PRODUITS</t>
  </si>
  <si>
    <t>OFFRE PRESTATIONS</t>
  </si>
  <si>
    <t>En cas de retard de paiement, une pénalité au taux annuel de 5% sera appliquée, à laquelle s’ajoutera une indemnité forfaitaire pour frais de recouvrement de 40€.</t>
  </si>
  <si>
    <t xml:space="preserve">Signature &amp; cachet </t>
  </si>
  <si>
    <t>VOTRE PRENOM ET VOTRE NOM</t>
  </si>
  <si>
    <t>MONTANT TVA</t>
  </si>
  <si>
    <t>(suivi de la mention "Bon pour accord")</t>
  </si>
  <si>
    <t>Attaché comercial</t>
  </si>
  <si>
    <t>MONTANT GLOBAL TTC</t>
  </si>
  <si>
    <t>SARL AU CAPITAL DE 7500€ Immatriculé au RCS de Lille N°B899 920 607 - SIRET 89992060700012 - Code APE/NAF 8559A - N°TVA Intracom FR21899920607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</si>
</sst>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1]"/>
    <numFmt numFmtId="165" formatCode="0.0%"/>
  </numFmts>
  <fonts count="55" x14ac:knownFonts="1">
    <font>
      <sz val="10"/>
      <color rgb="FF000000"/>
      <name val="Arial"/>
      <scheme val="minor"/>
    </font>
    <font>
      <sz val="10"/>
      <color theme="1"/>
      <name val="Arial"/>
      <scheme val="minor"/>
    </font>
    <font>
      <b/>
      <sz val="16"/>
      <color rgb="FFFF0000"/>
      <name val="Arial"/>
      <scheme val="minor"/>
    </font>
    <font>
      <b/>
      <sz val="10"/>
      <color theme="1"/>
      <name val="Arial"/>
      <scheme val="minor"/>
    </font>
    <font>
      <b/>
      <i/>
      <sz val="10"/>
      <color theme="1"/>
      <name val="Arial"/>
      <scheme val="minor"/>
    </font>
    <font>
      <i/>
      <sz val="10"/>
      <color rgb="FF0000FF"/>
      <name val="Arial"/>
      <scheme val="minor"/>
    </font>
    <font>
      <sz val="10"/>
      <name val="Arial"/>
    </font>
    <font>
      <sz val="10"/>
      <color rgb="FF0000FF"/>
      <name val="Arial"/>
      <scheme val="minor"/>
    </font>
    <font>
      <sz val="10"/>
      <color rgb="FF000000"/>
      <name val="Arial"/>
      <scheme val="minor"/>
    </font>
    <font>
      <b/>
      <i/>
      <sz val="17"/>
      <color rgb="FFFF0000"/>
      <name val="Arial"/>
      <scheme val="minor"/>
    </font>
    <font>
      <b/>
      <i/>
      <sz val="12"/>
      <color rgb="FFFF0000"/>
      <name val="Arial"/>
      <scheme val="minor"/>
    </font>
    <font>
      <b/>
      <i/>
      <sz val="15"/>
      <color rgb="FFFF0000"/>
      <name val="Arial"/>
      <scheme val="minor"/>
    </font>
    <font>
      <b/>
      <i/>
      <sz val="10"/>
      <color rgb="FF0000FF"/>
      <name val="Arial"/>
      <scheme val="minor"/>
    </font>
    <font>
      <b/>
      <sz val="14"/>
      <color theme="1"/>
      <name val="Arial"/>
      <scheme val="minor"/>
    </font>
    <font>
      <b/>
      <sz val="12"/>
      <color theme="1"/>
      <name val="Arial"/>
      <scheme val="minor"/>
    </font>
    <font>
      <b/>
      <sz val="10"/>
      <color rgb="FF0000FF"/>
      <name val="Arial"/>
      <scheme val="minor"/>
    </font>
    <font>
      <b/>
      <sz val="10"/>
      <color rgb="FFFFFFFF"/>
      <name val="Arial"/>
      <scheme val="minor"/>
    </font>
    <font>
      <sz val="10"/>
      <color rgb="FFFFFFFF"/>
      <name val="Arial"/>
      <scheme val="minor"/>
    </font>
    <font>
      <sz val="10"/>
      <color rgb="FFFF0000"/>
      <name val="Arial"/>
      <scheme val="minor"/>
    </font>
    <font>
      <i/>
      <sz val="10"/>
      <color rgb="FFCCCCCC"/>
      <name val="Arial"/>
      <scheme val="minor"/>
    </font>
    <font>
      <i/>
      <sz val="10"/>
      <color rgb="FFB7B7B7"/>
      <name val="Arial"/>
      <scheme val="minor"/>
    </font>
    <font>
      <i/>
      <sz val="10"/>
      <color rgb="FF999999"/>
      <name val="Arial"/>
      <scheme val="minor"/>
    </font>
    <font>
      <b/>
      <i/>
      <sz val="10"/>
      <color rgb="FFCCCCCC"/>
      <name val="Arial"/>
      <scheme val="minor"/>
    </font>
    <font>
      <b/>
      <i/>
      <sz val="14"/>
      <color rgb="FFB7B7B7"/>
      <name val="Arial"/>
      <scheme val="minor"/>
    </font>
    <font>
      <b/>
      <i/>
      <sz val="14"/>
      <color rgb="FF1155CC"/>
      <name val="Arial"/>
      <scheme val="minor"/>
    </font>
    <font>
      <i/>
      <sz val="14"/>
      <color rgb="FF1155CC"/>
      <name val="Arial"/>
      <scheme val="minor"/>
    </font>
    <font>
      <b/>
      <i/>
      <sz val="10"/>
      <color rgb="FFCCCCCC"/>
      <name val="Arial"/>
      <scheme val="minor"/>
    </font>
    <font>
      <b/>
      <i/>
      <sz val="14"/>
      <color rgb="FFFF0000"/>
      <name val="Arial"/>
      <scheme val="minor"/>
    </font>
    <font>
      <i/>
      <sz val="14"/>
      <color rgb="FFFF0000"/>
      <name val="Arial"/>
      <scheme val="minor"/>
    </font>
    <font>
      <b/>
      <i/>
      <sz val="14"/>
      <color rgb="FFFF00FF"/>
      <name val="Arial"/>
      <scheme val="minor"/>
    </font>
    <font>
      <i/>
      <sz val="14"/>
      <color rgb="FFFF00FF"/>
      <name val="Arial"/>
      <scheme val="minor"/>
    </font>
    <font>
      <b/>
      <i/>
      <sz val="14"/>
      <color rgb="FFFFFFFF"/>
      <name val="Arial"/>
      <scheme val="minor"/>
    </font>
    <font>
      <sz val="14"/>
      <color rgb="FFFFFFFF"/>
      <name val="Arial"/>
      <scheme val="minor"/>
    </font>
    <font>
      <b/>
      <i/>
      <sz val="10"/>
      <color rgb="FF6AA84F"/>
      <name val="Arial"/>
      <scheme val="minor"/>
    </font>
    <font>
      <b/>
      <i/>
      <sz val="10"/>
      <color rgb="FF000000"/>
      <name val="Arial"/>
      <scheme val="minor"/>
    </font>
    <font>
      <b/>
      <i/>
      <sz val="10"/>
      <color rgb="FFFF9900"/>
      <name val="Arial"/>
      <scheme val="minor"/>
    </font>
    <font>
      <b/>
      <sz val="10"/>
      <color rgb="FF000000"/>
      <name val="Arial"/>
      <scheme val="minor"/>
    </font>
    <font>
      <i/>
      <sz val="10"/>
      <color rgb="FF000000"/>
      <name val="Arial"/>
      <scheme val="minor"/>
    </font>
    <font>
      <b/>
      <sz val="29"/>
      <color theme="1"/>
      <name val="Arial"/>
      <scheme val="minor"/>
    </font>
    <font>
      <b/>
      <i/>
      <sz val="10"/>
      <color rgb="FFFFFFFF"/>
      <name val="Arial"/>
      <scheme val="minor"/>
    </font>
    <font>
      <sz val="8"/>
      <color theme="1"/>
      <name val="Arial"/>
      <scheme val="minor"/>
    </font>
    <font>
      <b/>
      <i/>
      <u/>
      <sz val="10"/>
      <color theme="1"/>
      <name val="Arial"/>
      <scheme val="minor"/>
    </font>
    <font>
      <b/>
      <i/>
      <u/>
      <sz val="10"/>
      <color theme="1"/>
      <name val="Arial"/>
      <scheme val="minor"/>
    </font>
    <font>
      <b/>
      <i/>
      <u/>
      <sz val="10"/>
      <color theme="1"/>
      <name val="Arial"/>
      <scheme val="minor"/>
    </font>
    <font>
      <i/>
      <sz val="9"/>
      <color theme="1"/>
      <name val="Calibri"/>
    </font>
    <font>
      <b/>
      <i/>
      <sz val="10"/>
      <color theme="1"/>
      <name val="Arial"/>
      <scheme val="minor"/>
    </font>
    <font>
      <b/>
      <i/>
      <sz val="10"/>
      <color rgb="FFFFFFFF"/>
      <name val="Arial"/>
      <scheme val="minor"/>
    </font>
    <font>
      <b/>
      <i/>
      <sz val="10"/>
      <color rgb="FFFF0000"/>
      <name val="Arial"/>
    </font>
    <font>
      <b/>
      <i/>
      <sz val="10"/>
      <color theme="1"/>
      <name val="Arial"/>
    </font>
    <font>
      <b/>
      <i/>
      <sz val="17"/>
      <color rgb="FFFF0000"/>
      <name val="Arial"/>
    </font>
    <font>
      <b/>
      <i/>
      <u/>
      <sz val="17"/>
      <color rgb="FFFF0000"/>
      <name val="Arial"/>
    </font>
    <font>
      <b/>
      <sz val="14"/>
      <color rgb="FF0000FF"/>
      <name val="Arial"/>
    </font>
    <font>
      <b/>
      <sz val="10"/>
      <color rgb="FF0000FF"/>
      <name val="Arial"/>
    </font>
    <font>
      <sz val="10"/>
      <color rgb="FF0000FF"/>
      <name val="Arial"/>
    </font>
    <font>
      <sz val="10"/>
      <color rgb="FF000000"/>
      <name val="Arial"/>
    </font>
  </fonts>
  <fills count="24">
    <fill>
      <patternFill patternType="none"/>
    </fill>
    <fill>
      <patternFill patternType="gray125"/>
    </fill>
    <fill>
      <patternFill patternType="solid">
        <fgColor rgb="FFCFE2F3"/>
        <bgColor rgb="FFCFE2F3"/>
      </patternFill>
    </fill>
    <fill>
      <patternFill patternType="solid">
        <fgColor rgb="FFEFEFEF"/>
        <bgColor rgb="FFEFEFEF"/>
      </patternFill>
    </fill>
    <fill>
      <patternFill patternType="solid">
        <fgColor rgb="FFFFFF00"/>
        <bgColor rgb="FFFFFF00"/>
      </patternFill>
    </fill>
    <fill>
      <patternFill patternType="solid">
        <fgColor rgb="FFFFF2CC"/>
        <bgColor rgb="FFFFF2CC"/>
      </patternFill>
    </fill>
    <fill>
      <patternFill patternType="solid">
        <fgColor rgb="FFFF0000"/>
        <bgColor rgb="FFFF0000"/>
      </patternFill>
    </fill>
    <fill>
      <patternFill patternType="solid">
        <fgColor rgb="FF6AA84F"/>
        <bgColor rgb="FF6AA84F"/>
      </patternFill>
    </fill>
    <fill>
      <patternFill patternType="solid">
        <fgColor rgb="FF999999"/>
        <bgColor rgb="FF999999"/>
      </patternFill>
    </fill>
    <fill>
      <patternFill patternType="solid">
        <fgColor rgb="FFF4CCCC"/>
        <bgColor rgb="FFF4CCCC"/>
      </patternFill>
    </fill>
    <fill>
      <patternFill patternType="solid">
        <fgColor rgb="FFEA9999"/>
        <bgColor rgb="FFEA9999"/>
      </patternFill>
    </fill>
    <fill>
      <patternFill patternType="solid">
        <fgColor rgb="FF93C47D"/>
        <bgColor rgb="FF93C47D"/>
      </patternFill>
    </fill>
    <fill>
      <patternFill patternType="solid">
        <fgColor rgb="FFD9EAD3"/>
        <bgColor rgb="FFD9EAD3"/>
      </patternFill>
    </fill>
    <fill>
      <patternFill patternType="solid">
        <fgColor rgb="FF0000FF"/>
        <bgColor rgb="FF0000FF"/>
      </patternFill>
    </fill>
    <fill>
      <patternFill patternType="solid">
        <fgColor rgb="FF9900FF"/>
        <bgColor rgb="FF9900FF"/>
      </patternFill>
    </fill>
    <fill>
      <patternFill patternType="solid">
        <fgColor rgb="FFFF00FF"/>
        <bgColor rgb="FFFF00FF"/>
      </patternFill>
    </fill>
    <fill>
      <patternFill patternType="solid">
        <fgColor rgb="FFD5A6BD"/>
        <bgColor rgb="FFD5A6BD"/>
      </patternFill>
    </fill>
    <fill>
      <patternFill patternType="solid">
        <fgColor rgb="FFFF9900"/>
        <bgColor rgb="FFFF9900"/>
      </patternFill>
    </fill>
    <fill>
      <patternFill patternType="solid">
        <fgColor rgb="FF000000"/>
        <bgColor rgb="FF000000"/>
      </patternFill>
    </fill>
    <fill>
      <patternFill patternType="solid">
        <fgColor rgb="FF434343"/>
        <bgColor rgb="FF434343"/>
      </patternFill>
    </fill>
    <fill>
      <patternFill patternType="solid">
        <fgColor rgb="FF666666"/>
        <bgColor rgb="FF666666"/>
      </patternFill>
    </fill>
    <fill>
      <patternFill patternType="solid">
        <fgColor rgb="FFF3F3F3"/>
        <bgColor rgb="FFF3F3F3"/>
      </patternFill>
    </fill>
    <fill>
      <patternFill patternType="solid">
        <fgColor rgb="FFFFFFFF"/>
        <bgColor rgb="FFFFFFFF"/>
      </patternFill>
    </fill>
    <fill>
      <patternFill patternType="solid">
        <fgColor rgb="FFB7B7B7"/>
        <bgColor rgb="FFB7B7B7"/>
      </patternFill>
    </fill>
  </fills>
  <borders count="38">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FF"/>
      </left>
      <right/>
      <top style="thin">
        <color rgb="FF0000FF"/>
      </top>
      <bottom style="thin">
        <color rgb="FF0000FF"/>
      </bottom>
      <diagonal/>
    </border>
    <border>
      <left/>
      <right/>
      <top style="thin">
        <color rgb="FF0000FF"/>
      </top>
      <bottom style="thin">
        <color rgb="FF0000FF"/>
      </bottom>
      <diagonal/>
    </border>
    <border>
      <left/>
      <right style="thin">
        <color rgb="FF0000FF"/>
      </right>
      <top style="thin">
        <color rgb="FF0000FF"/>
      </top>
      <bottom style="thin">
        <color rgb="FF0000FF"/>
      </bottom>
      <diagonal/>
    </border>
    <border>
      <left style="thin">
        <color rgb="FF0000FF"/>
      </left>
      <right style="thin">
        <color rgb="FF0000FF"/>
      </right>
      <top style="thin">
        <color rgb="FF0000FF"/>
      </top>
      <bottom style="thin">
        <color rgb="FF0000FF"/>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FF"/>
      </left>
      <right/>
      <top style="thin">
        <color rgb="FF0000FF"/>
      </top>
      <bottom/>
      <diagonal/>
    </border>
    <border>
      <left/>
      <right/>
      <top style="thin">
        <color rgb="FF0000FF"/>
      </top>
      <bottom/>
      <diagonal/>
    </border>
    <border>
      <left/>
      <right style="thin">
        <color rgb="FF0000FF"/>
      </right>
      <top style="thin">
        <color rgb="FF0000FF"/>
      </top>
      <bottom/>
      <diagonal/>
    </border>
    <border>
      <left style="thin">
        <color rgb="FF0000FF"/>
      </left>
      <right/>
      <top/>
      <bottom/>
      <diagonal/>
    </border>
    <border>
      <left/>
      <right style="thin">
        <color rgb="FF0000FF"/>
      </right>
      <top/>
      <bottom/>
      <diagonal/>
    </border>
    <border>
      <left style="thin">
        <color rgb="FF0000FF"/>
      </left>
      <right/>
      <top/>
      <bottom style="thin">
        <color rgb="FF0000FF"/>
      </bottom>
      <diagonal/>
    </border>
    <border>
      <left/>
      <right/>
      <top/>
      <bottom style="thin">
        <color rgb="FF0000FF"/>
      </bottom>
      <diagonal/>
    </border>
    <border>
      <left/>
      <right style="thin">
        <color rgb="FF0000FF"/>
      </right>
      <top/>
      <bottom style="thin">
        <color rgb="FF0000FF"/>
      </bottom>
      <diagonal/>
    </border>
    <border>
      <left/>
      <right/>
      <top style="thin">
        <color rgb="FFFF0000"/>
      </top>
      <bottom style="thin">
        <color rgb="FFFF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top style="medium">
        <color rgb="FFB7B7B7"/>
      </top>
      <bottom style="medium">
        <color rgb="FFB7B7B7"/>
      </bottom>
      <diagonal/>
    </border>
    <border>
      <left/>
      <right/>
      <top style="medium">
        <color rgb="FF0000FF"/>
      </top>
      <bottom style="medium">
        <color rgb="FF0000FF"/>
      </bottom>
      <diagonal/>
    </border>
    <border>
      <left/>
      <right/>
      <top style="medium">
        <color rgb="FFFF0000"/>
      </top>
      <bottom style="medium">
        <color rgb="FFFF0000"/>
      </bottom>
      <diagonal/>
    </border>
    <border>
      <left/>
      <right/>
      <top style="medium">
        <color rgb="FFFF00FF"/>
      </top>
      <bottom style="medium">
        <color rgb="FFFF00FF"/>
      </bottom>
      <diagonal/>
    </border>
    <border>
      <left/>
      <right/>
      <top style="medium">
        <color rgb="FF6AA84F"/>
      </top>
      <bottom style="medium">
        <color rgb="FF6AA84F"/>
      </bottom>
      <diagonal/>
    </border>
    <border>
      <left/>
      <right/>
      <top style="medium">
        <color rgb="FF000000"/>
      </top>
      <bottom style="medium">
        <color rgb="FF000000"/>
      </bottom>
      <diagonal/>
    </border>
    <border>
      <left/>
      <right/>
      <top style="medium">
        <color rgb="FFFF9900"/>
      </top>
      <bottom style="medium">
        <color rgb="FFFF9900"/>
      </bottom>
      <diagonal/>
    </border>
    <border>
      <left/>
      <right/>
      <top style="thick">
        <color rgb="FF000000"/>
      </top>
      <bottom style="thick">
        <color rgb="FF000000"/>
      </bottom>
      <diagonal/>
    </border>
    <border>
      <left style="thin">
        <color rgb="FF000000"/>
      </left>
      <right style="thin">
        <color rgb="FF000000"/>
      </right>
      <top/>
      <bottom/>
      <diagonal/>
    </border>
    <border>
      <left/>
      <right/>
      <top style="thick">
        <color rgb="FF000000"/>
      </top>
      <bottom/>
      <diagonal/>
    </border>
  </borders>
  <cellStyleXfs count="1">
    <xf numFmtId="0" fontId="0" fillId="0" borderId="0"/>
  </cellStyleXfs>
  <cellXfs count="251">
    <xf numFmtId="0" fontId="0" fillId="0" borderId="0" xfId="0"/>
    <xf numFmtId="0" fontId="1" fillId="0" borderId="0" xfId="0" applyFont="1" applyAlignment="1">
      <alignment horizontal="center" vertical="center" wrapText="1"/>
    </xf>
    <xf numFmtId="0" fontId="3" fillId="0" borderId="0" xfId="0" applyFont="1"/>
    <xf numFmtId="0" fontId="4" fillId="0" borderId="0" xfId="0" applyFont="1"/>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3" borderId="1" xfId="0" applyFont="1" applyFill="1" applyBorder="1"/>
    <xf numFmtId="0" fontId="1" fillId="3" borderId="2" xfId="0" applyFont="1" applyFill="1" applyBorder="1"/>
    <xf numFmtId="0" fontId="1" fillId="3" borderId="3" xfId="0" applyFont="1" applyFill="1" applyBorder="1"/>
    <xf numFmtId="0" fontId="1" fillId="2" borderId="4" xfId="0" applyFont="1" applyFill="1" applyBorder="1" applyAlignment="1">
      <alignment horizontal="center" vertical="center" wrapText="1"/>
    </xf>
    <xf numFmtId="0" fontId="1" fillId="2" borderId="0" xfId="0" applyFont="1" applyFill="1"/>
    <xf numFmtId="0" fontId="1" fillId="2" borderId="5" xfId="0" applyFont="1" applyFill="1" applyBorder="1" applyAlignment="1">
      <alignment horizontal="center" vertical="center" wrapText="1"/>
    </xf>
    <xf numFmtId="0" fontId="1" fillId="3" borderId="4" xfId="0" applyFont="1" applyFill="1" applyBorder="1"/>
    <xf numFmtId="0" fontId="5" fillId="3" borderId="0" xfId="0" applyFont="1" applyFill="1" applyAlignment="1">
      <alignment horizontal="right"/>
    </xf>
    <xf numFmtId="0" fontId="1" fillId="3" borderId="5" xfId="0" applyFont="1" applyFill="1" applyBorder="1"/>
    <xf numFmtId="0" fontId="1" fillId="0" borderId="0" xfId="0" applyFont="1"/>
    <xf numFmtId="0" fontId="1" fillId="3" borderId="0" xfId="0" applyFont="1" applyFill="1"/>
    <xf numFmtId="0" fontId="1" fillId="2" borderId="4" xfId="0" applyFont="1" applyFill="1" applyBorder="1"/>
    <xf numFmtId="0" fontId="1" fillId="2" borderId="5" xfId="0" applyFont="1" applyFill="1" applyBorder="1"/>
    <xf numFmtId="14" fontId="1" fillId="4" borderId="9" xfId="0" applyNumberFormat="1" applyFont="1" applyFill="1" applyBorder="1" applyAlignment="1">
      <alignment horizontal="center"/>
    </xf>
    <xf numFmtId="0" fontId="1" fillId="4" borderId="9" xfId="0" applyFont="1" applyFill="1" applyBorder="1" applyAlignment="1">
      <alignment horizontal="center"/>
    </xf>
    <xf numFmtId="0" fontId="1" fillId="3" borderId="10" xfId="0" applyFont="1" applyFill="1" applyBorder="1"/>
    <xf numFmtId="0" fontId="1" fillId="3" borderId="11" xfId="0" applyFont="1" applyFill="1" applyBorder="1"/>
    <xf numFmtId="0" fontId="1" fillId="3" borderId="12" xfId="0" applyFont="1" applyFill="1" applyBorder="1"/>
    <xf numFmtId="0" fontId="1" fillId="2" borderId="10" xfId="0" applyFont="1" applyFill="1" applyBorder="1"/>
    <xf numFmtId="0" fontId="1" fillId="2" borderId="11" xfId="0" applyFont="1" applyFill="1" applyBorder="1"/>
    <xf numFmtId="0" fontId="1" fillId="2" borderId="12" xfId="0" applyFont="1" applyFill="1" applyBorder="1"/>
    <xf numFmtId="0" fontId="7" fillId="2" borderId="1" xfId="0" applyFont="1" applyFill="1" applyBorder="1"/>
    <xf numFmtId="0" fontId="7" fillId="2" borderId="2" xfId="0" applyFont="1" applyFill="1" applyBorder="1"/>
    <xf numFmtId="0" fontId="7" fillId="2" borderId="3" xfId="0" applyFont="1" applyFill="1" applyBorder="1"/>
    <xf numFmtId="0" fontId="7" fillId="2" borderId="4" xfId="0" applyFont="1" applyFill="1" applyBorder="1"/>
    <xf numFmtId="0" fontId="5" fillId="2" borderId="0" xfId="0" applyFont="1" applyFill="1"/>
    <xf numFmtId="0" fontId="8" fillId="2" borderId="0" xfId="0" applyFont="1" applyFill="1"/>
    <xf numFmtId="0" fontId="7" fillId="2" borderId="5" xfId="0" applyFont="1" applyFill="1" applyBorder="1"/>
    <xf numFmtId="0" fontId="8" fillId="3" borderId="0" xfId="0" applyFont="1" applyFill="1" applyAlignment="1">
      <alignment horizontal="left"/>
    </xf>
    <xf numFmtId="0" fontId="5" fillId="3" borderId="0" xfId="0" applyFont="1" applyFill="1"/>
    <xf numFmtId="0" fontId="7" fillId="2" borderId="10" xfId="0" applyFont="1" applyFill="1" applyBorder="1"/>
    <xf numFmtId="0" fontId="7" fillId="2" borderId="11" xfId="0" applyFont="1" applyFill="1" applyBorder="1"/>
    <xf numFmtId="0" fontId="7" fillId="2" borderId="12" xfId="0" applyFont="1" applyFill="1" applyBorder="1"/>
    <xf numFmtId="0" fontId="10" fillId="0" borderId="0" xfId="0" applyFont="1"/>
    <xf numFmtId="0" fontId="5" fillId="3" borderId="0" xfId="0" applyFont="1" applyFill="1" applyAlignment="1">
      <alignment horizontal="left"/>
    </xf>
    <xf numFmtId="0" fontId="12" fillId="0" borderId="0" xfId="0" applyFont="1" applyAlignment="1">
      <alignment horizontal="right"/>
    </xf>
    <xf numFmtId="0" fontId="15" fillId="3" borderId="24" xfId="0" applyFont="1" applyFill="1" applyBorder="1" applyAlignment="1">
      <alignment horizontal="right" vertical="center"/>
    </xf>
    <xf numFmtId="10" fontId="1" fillId="3" borderId="25" xfId="0" applyNumberFormat="1" applyFont="1" applyFill="1" applyBorder="1" applyAlignment="1">
      <alignment horizontal="center" vertical="center"/>
    </xf>
    <xf numFmtId="0" fontId="1" fillId="4" borderId="26" xfId="0" applyFont="1" applyFill="1" applyBorder="1" applyAlignment="1">
      <alignment horizontal="center" vertical="center" wrapText="1"/>
    </xf>
    <xf numFmtId="0" fontId="8" fillId="0" borderId="0" xfId="0" applyFont="1" applyAlignment="1">
      <alignment vertical="center" wrapText="1"/>
    </xf>
    <xf numFmtId="0" fontId="1" fillId="5" borderId="26" xfId="0" applyFont="1" applyFill="1" applyBorder="1" applyAlignment="1">
      <alignment horizontal="center" vertical="center" wrapText="1"/>
    </xf>
    <xf numFmtId="0" fontId="1" fillId="0" borderId="0" xfId="0" applyFont="1" applyAlignment="1">
      <alignment wrapText="1"/>
    </xf>
    <xf numFmtId="0" fontId="17" fillId="8" borderId="26" xfId="0" applyFont="1" applyFill="1" applyBorder="1" applyAlignment="1">
      <alignment horizontal="center" vertical="center" wrapText="1"/>
    </xf>
    <xf numFmtId="0" fontId="1" fillId="9" borderId="26" xfId="0" applyFont="1" applyFill="1" applyBorder="1" applyAlignment="1">
      <alignment horizontal="center" vertical="center" wrapText="1"/>
    </xf>
    <xf numFmtId="0" fontId="17" fillId="10" borderId="26" xfId="0" applyFont="1" applyFill="1" applyBorder="1" applyAlignment="1">
      <alignment horizontal="center" vertical="center" wrapText="1"/>
    </xf>
    <xf numFmtId="0" fontId="17" fillId="11" borderId="26" xfId="0" applyFont="1" applyFill="1" applyBorder="1" applyAlignment="1">
      <alignment horizontal="center" vertical="center" wrapText="1"/>
    </xf>
    <xf numFmtId="0" fontId="1" fillId="12" borderId="26" xfId="0" applyFont="1" applyFill="1" applyBorder="1" applyAlignment="1">
      <alignment horizontal="center" vertical="center" wrapText="1"/>
    </xf>
    <xf numFmtId="0" fontId="17" fillId="13" borderId="26" xfId="0" applyFont="1" applyFill="1" applyBorder="1" applyAlignment="1">
      <alignment horizontal="center" vertical="center" wrapText="1"/>
    </xf>
    <xf numFmtId="0" fontId="17" fillId="14" borderId="26" xfId="0" applyFont="1" applyFill="1" applyBorder="1" applyAlignment="1">
      <alignment horizontal="center" vertical="center"/>
    </xf>
    <xf numFmtId="0" fontId="17" fillId="15" borderId="26" xfId="0" applyFont="1" applyFill="1" applyBorder="1" applyAlignment="1">
      <alignment horizontal="center" vertical="center" wrapText="1"/>
    </xf>
    <xf numFmtId="0" fontId="17" fillId="16" borderId="26" xfId="0" applyFont="1" applyFill="1" applyBorder="1" applyAlignment="1">
      <alignment horizontal="center" vertical="center" wrapText="1"/>
    </xf>
    <xf numFmtId="0" fontId="17" fillId="17" borderId="26" xfId="0" applyFont="1" applyFill="1" applyBorder="1" applyAlignment="1">
      <alignment horizontal="center" vertical="center" wrapText="1"/>
    </xf>
    <xf numFmtId="0" fontId="17" fillId="18" borderId="0" xfId="0" applyFont="1" applyFill="1" applyAlignment="1">
      <alignment horizontal="center" vertical="center" wrapText="1"/>
    </xf>
    <xf numFmtId="0" fontId="17" fillId="19" borderId="0" xfId="0" applyFont="1" applyFill="1" applyAlignment="1">
      <alignment horizontal="center" vertical="center" wrapText="1"/>
    </xf>
    <xf numFmtId="0" fontId="17" fillId="20" borderId="0" xfId="0" applyFont="1" applyFill="1" applyAlignment="1">
      <alignment horizontal="center" vertical="center" wrapText="1"/>
    </xf>
    <xf numFmtId="9" fontId="1" fillId="0" borderId="0" xfId="0" applyNumberFormat="1" applyFont="1"/>
    <xf numFmtId="0" fontId="18" fillId="0" borderId="0" xfId="0" applyFont="1"/>
    <xf numFmtId="10" fontId="18" fillId="0" borderId="0" xfId="0" applyNumberFormat="1" applyFont="1"/>
    <xf numFmtId="0" fontId="1" fillId="3" borderId="23" xfId="0" applyFont="1" applyFill="1" applyBorder="1" applyAlignment="1">
      <alignment wrapText="1"/>
    </xf>
    <xf numFmtId="0" fontId="1" fillId="3" borderId="26" xfId="0" applyFont="1" applyFill="1" applyBorder="1" applyAlignment="1">
      <alignment wrapText="1"/>
    </xf>
    <xf numFmtId="164" fontId="1" fillId="3" borderId="26" xfId="0" applyNumberFormat="1" applyFont="1" applyFill="1" applyBorder="1"/>
    <xf numFmtId="0" fontId="1" fillId="4" borderId="26" xfId="0" applyFont="1" applyFill="1" applyBorder="1"/>
    <xf numFmtId="164" fontId="3" fillId="3" borderId="26" xfId="0" applyNumberFormat="1" applyFont="1" applyFill="1" applyBorder="1"/>
    <xf numFmtId="9" fontId="1" fillId="4" borderId="26" xfId="0" applyNumberFormat="1" applyFont="1" applyFill="1" applyBorder="1"/>
    <xf numFmtId="164" fontId="18" fillId="3" borderId="26" xfId="0" applyNumberFormat="1" applyFont="1" applyFill="1" applyBorder="1"/>
    <xf numFmtId="10" fontId="18" fillId="3" borderId="26" xfId="0" applyNumberFormat="1" applyFont="1" applyFill="1" applyBorder="1"/>
    <xf numFmtId="164" fontId="3" fillId="21" borderId="26" xfId="0" applyNumberFormat="1" applyFont="1" applyFill="1" applyBorder="1"/>
    <xf numFmtId="10" fontId="1" fillId="4" borderId="26" xfId="0" applyNumberFormat="1" applyFont="1" applyFill="1" applyBorder="1"/>
    <xf numFmtId="0" fontId="1" fillId="0" borderId="26" xfId="0" applyFont="1" applyBorder="1" applyAlignment="1">
      <alignment wrapText="1"/>
    </xf>
    <xf numFmtId="164" fontId="1" fillId="0" borderId="26" xfId="0" applyNumberFormat="1" applyFont="1" applyBorder="1"/>
    <xf numFmtId="0" fontId="1" fillId="5" borderId="26" xfId="0" applyFont="1" applyFill="1" applyBorder="1"/>
    <xf numFmtId="164" fontId="3" fillId="0" borderId="26" xfId="0" applyNumberFormat="1" applyFont="1" applyBorder="1"/>
    <xf numFmtId="9" fontId="1" fillId="5" borderId="26" xfId="0" applyNumberFormat="1" applyFont="1" applyFill="1" applyBorder="1"/>
    <xf numFmtId="164" fontId="18" fillId="0" borderId="26" xfId="0" applyNumberFormat="1" applyFont="1" applyBorder="1"/>
    <xf numFmtId="10" fontId="18" fillId="0" borderId="26" xfId="0" applyNumberFormat="1" applyFont="1" applyBorder="1"/>
    <xf numFmtId="164" fontId="1" fillId="22" borderId="26" xfId="0" applyNumberFormat="1" applyFont="1" applyFill="1" applyBorder="1"/>
    <xf numFmtId="10" fontId="1" fillId="5" borderId="26" xfId="0" applyNumberFormat="1" applyFont="1" applyFill="1" applyBorder="1"/>
    <xf numFmtId="164" fontId="1" fillId="0" borderId="24" xfId="0" applyNumberFormat="1" applyFont="1" applyBorder="1"/>
    <xf numFmtId="0" fontId="19" fillId="0" borderId="0" xfId="0" applyFont="1" applyAlignment="1">
      <alignment horizontal="right"/>
    </xf>
    <xf numFmtId="164" fontId="20" fillId="0" borderId="0" xfId="0" applyNumberFormat="1" applyFont="1"/>
    <xf numFmtId="10" fontId="1" fillId="0" borderId="0" xfId="0" applyNumberFormat="1" applyFont="1"/>
    <xf numFmtId="0" fontId="20" fillId="0" borderId="0" xfId="0" applyFont="1" applyAlignment="1">
      <alignment horizontal="right"/>
    </xf>
    <xf numFmtId="164" fontId="21" fillId="0" borderId="0" xfId="0" applyNumberFormat="1" applyFont="1"/>
    <xf numFmtId="0" fontId="20" fillId="0" borderId="0" xfId="0" applyFont="1"/>
    <xf numFmtId="0" fontId="22" fillId="0" borderId="28" xfId="0" applyFont="1" applyBorder="1" applyAlignment="1">
      <alignment vertical="center"/>
    </xf>
    <xf numFmtId="164" fontId="23" fillId="0" borderId="0" xfId="0" applyNumberFormat="1" applyFont="1"/>
    <xf numFmtId="0" fontId="25" fillId="0" borderId="29" xfId="0" applyFont="1" applyBorder="1"/>
    <xf numFmtId="164" fontId="24" fillId="0" borderId="29" xfId="0" applyNumberFormat="1" applyFont="1" applyBorder="1"/>
    <xf numFmtId="0" fontId="1" fillId="3" borderId="26" xfId="0" applyFont="1" applyFill="1" applyBorder="1" applyAlignment="1">
      <alignment vertical="center" wrapText="1"/>
    </xf>
    <xf numFmtId="164" fontId="1" fillId="4" borderId="26" xfId="0" applyNumberFormat="1" applyFont="1" applyFill="1" applyBorder="1" applyAlignment="1">
      <alignment vertical="center"/>
    </xf>
    <xf numFmtId="0" fontId="1" fillId="4" borderId="26" xfId="0" applyFont="1" applyFill="1" applyBorder="1" applyAlignment="1">
      <alignment vertical="center"/>
    </xf>
    <xf numFmtId="164" fontId="3" fillId="3" borderId="26" xfId="0" applyNumberFormat="1" applyFont="1" applyFill="1" applyBorder="1" applyAlignment="1">
      <alignment vertical="center"/>
    </xf>
    <xf numFmtId="0" fontId="1" fillId="0" borderId="0" xfId="0" applyFont="1" applyAlignment="1">
      <alignment vertical="center"/>
    </xf>
    <xf numFmtId="9" fontId="1" fillId="4" borderId="26" xfId="0" applyNumberFormat="1" applyFont="1" applyFill="1" applyBorder="1" applyAlignment="1">
      <alignment vertical="center"/>
    </xf>
    <xf numFmtId="164" fontId="18" fillId="3" borderId="26" xfId="0" applyNumberFormat="1" applyFont="1" applyFill="1" applyBorder="1" applyAlignment="1">
      <alignment vertical="center"/>
    </xf>
    <xf numFmtId="10" fontId="18" fillId="3" borderId="26" xfId="0" applyNumberFormat="1" applyFont="1" applyFill="1" applyBorder="1" applyAlignment="1">
      <alignment vertical="center"/>
    </xf>
    <xf numFmtId="164" fontId="1" fillId="3" borderId="26" xfId="0" applyNumberFormat="1" applyFont="1" applyFill="1" applyBorder="1" applyAlignment="1">
      <alignment vertical="center"/>
    </xf>
    <xf numFmtId="10" fontId="1" fillId="4" borderId="26" xfId="0" applyNumberFormat="1" applyFont="1" applyFill="1" applyBorder="1" applyAlignment="1">
      <alignment vertical="center"/>
    </xf>
    <xf numFmtId="0" fontId="1" fillId="0" borderId="26" xfId="0" applyFont="1" applyBorder="1" applyAlignment="1">
      <alignment vertical="center" wrapText="1"/>
    </xf>
    <xf numFmtId="164" fontId="1" fillId="5" borderId="26" xfId="0" applyNumberFormat="1" applyFont="1" applyFill="1" applyBorder="1" applyAlignment="1">
      <alignment vertical="center"/>
    </xf>
    <xf numFmtId="0" fontId="1" fillId="5" borderId="26" xfId="0" applyFont="1" applyFill="1" applyBorder="1" applyAlignment="1">
      <alignment vertical="center"/>
    </xf>
    <xf numFmtId="164" fontId="3" fillId="0" borderId="26" xfId="0" applyNumberFormat="1" applyFont="1" applyBorder="1" applyAlignment="1">
      <alignment vertical="center"/>
    </xf>
    <xf numFmtId="9" fontId="1" fillId="22" borderId="26" xfId="0" applyNumberFormat="1" applyFont="1" applyFill="1" applyBorder="1" applyAlignment="1">
      <alignment vertical="center"/>
    </xf>
    <xf numFmtId="164" fontId="18" fillId="0" borderId="26" xfId="0" applyNumberFormat="1" applyFont="1" applyBorder="1" applyAlignment="1">
      <alignment vertical="center"/>
    </xf>
    <xf numFmtId="10" fontId="18" fillId="22" borderId="26" xfId="0" applyNumberFormat="1" applyFont="1" applyFill="1" applyBorder="1" applyAlignment="1">
      <alignment vertical="center"/>
    </xf>
    <xf numFmtId="9" fontId="1" fillId="5" borderId="26" xfId="0" applyNumberFormat="1" applyFont="1" applyFill="1" applyBorder="1" applyAlignment="1">
      <alignment vertical="center"/>
    </xf>
    <xf numFmtId="164" fontId="1" fillId="22" borderId="26" xfId="0" applyNumberFormat="1" applyFont="1" applyFill="1" applyBorder="1" applyAlignment="1">
      <alignment vertical="center"/>
    </xf>
    <xf numFmtId="164" fontId="3" fillId="22" borderId="26" xfId="0" applyNumberFormat="1" applyFont="1" applyFill="1" applyBorder="1" applyAlignment="1">
      <alignment vertical="center"/>
    </xf>
    <xf numFmtId="10" fontId="1" fillId="5" borderId="26" xfId="0" applyNumberFormat="1" applyFont="1" applyFill="1" applyBorder="1" applyAlignment="1">
      <alignment vertical="center"/>
    </xf>
    <xf numFmtId="164" fontId="1" fillId="0" borderId="26" xfId="0" applyNumberFormat="1" applyFont="1" applyBorder="1" applyAlignment="1">
      <alignment vertical="center"/>
    </xf>
    <xf numFmtId="10" fontId="18" fillId="0" borderId="26" xfId="0" applyNumberFormat="1" applyFont="1" applyBorder="1" applyAlignment="1">
      <alignment vertical="center"/>
    </xf>
    <xf numFmtId="0" fontId="1" fillId="0" borderId="0" xfId="0" applyFont="1" applyAlignment="1">
      <alignment vertical="center" wrapText="1"/>
    </xf>
    <xf numFmtId="10" fontId="1" fillId="0" borderId="0" xfId="0" applyNumberFormat="1" applyFont="1" applyAlignment="1">
      <alignment vertical="center"/>
    </xf>
    <xf numFmtId="164" fontId="26" fillId="0" borderId="28" xfId="0" applyNumberFormat="1" applyFont="1" applyBorder="1" applyAlignment="1">
      <alignment vertical="center"/>
    </xf>
    <xf numFmtId="0" fontId="28" fillId="0" borderId="30" xfId="0" applyFont="1" applyBorder="1"/>
    <xf numFmtId="164" fontId="27" fillId="0" borderId="30" xfId="0" applyNumberFormat="1" applyFont="1" applyBorder="1"/>
    <xf numFmtId="164" fontId="22" fillId="0" borderId="28" xfId="0" applyNumberFormat="1" applyFont="1" applyBorder="1" applyAlignment="1">
      <alignment vertical="center"/>
    </xf>
    <xf numFmtId="0" fontId="30" fillId="0" borderId="31" xfId="0" applyFont="1" applyBorder="1"/>
    <xf numFmtId="164" fontId="29" fillId="0" borderId="31" xfId="0" applyNumberFormat="1" applyFont="1" applyBorder="1"/>
    <xf numFmtId="164" fontId="31" fillId="23" borderId="0" xfId="0" applyNumberFormat="1" applyFont="1" applyFill="1"/>
    <xf numFmtId="0" fontId="32" fillId="18" borderId="0" xfId="0" applyFont="1" applyFill="1"/>
    <xf numFmtId="164" fontId="31" fillId="18" borderId="0" xfId="0" applyNumberFormat="1" applyFont="1" applyFill="1"/>
    <xf numFmtId="164" fontId="33" fillId="0" borderId="32" xfId="0" applyNumberFormat="1" applyFont="1" applyBorder="1" applyAlignment="1">
      <alignment vertical="center"/>
    </xf>
    <xf numFmtId="164" fontId="34" fillId="0" borderId="33" xfId="0" applyNumberFormat="1" applyFont="1" applyBorder="1" applyAlignment="1">
      <alignment vertical="center"/>
    </xf>
    <xf numFmtId="0" fontId="35" fillId="0" borderId="34" xfId="0" applyFont="1" applyBorder="1" applyAlignment="1">
      <alignment horizontal="right"/>
    </xf>
    <xf numFmtId="164" fontId="35" fillId="0" borderId="34" xfId="0" applyNumberFormat="1" applyFont="1" applyBorder="1"/>
    <xf numFmtId="10" fontId="35" fillId="0" borderId="34" xfId="0" applyNumberFormat="1" applyFont="1" applyBorder="1"/>
    <xf numFmtId="0" fontId="37" fillId="22" borderId="0" xfId="0" applyFont="1" applyFill="1"/>
    <xf numFmtId="0" fontId="8" fillId="22" borderId="0" xfId="0" applyFont="1" applyFill="1"/>
    <xf numFmtId="0" fontId="1" fillId="0" borderId="0" xfId="0" applyFont="1" applyAlignment="1">
      <alignment horizontal="right"/>
    </xf>
    <xf numFmtId="14" fontId="1" fillId="0" borderId="0" xfId="0" applyNumberFormat="1" applyFont="1" applyAlignment="1">
      <alignment horizontal="left"/>
    </xf>
    <xf numFmtId="0" fontId="38" fillId="0" borderId="35" xfId="0" applyFont="1" applyBorder="1"/>
    <xf numFmtId="0" fontId="39" fillId="18" borderId="26" xfId="0" applyFont="1" applyFill="1" applyBorder="1" applyAlignment="1">
      <alignment horizontal="center"/>
    </xf>
    <xf numFmtId="0" fontId="40" fillId="0" borderId="25" xfId="0" applyFont="1" applyBorder="1"/>
    <xf numFmtId="14" fontId="1" fillId="0" borderId="26" xfId="0" applyNumberFormat="1" applyFont="1" applyBorder="1" applyAlignment="1">
      <alignment horizontal="center"/>
    </xf>
    <xf numFmtId="0" fontId="39" fillId="18" borderId="0" xfId="0" applyFont="1" applyFill="1" applyAlignment="1">
      <alignment horizontal="center"/>
    </xf>
    <xf numFmtId="0" fontId="39" fillId="18" borderId="0" xfId="0" applyFont="1" applyFill="1"/>
    <xf numFmtId="0" fontId="39" fillId="18" borderId="0" xfId="0" applyFont="1" applyFill="1" applyAlignment="1">
      <alignment horizontal="center" vertical="center"/>
    </xf>
    <xf numFmtId="0" fontId="1" fillId="0" borderId="36" xfId="0" applyFont="1" applyBorder="1"/>
    <xf numFmtId="0" fontId="1" fillId="21" borderId="5" xfId="0" applyFont="1" applyFill="1" applyBorder="1"/>
    <xf numFmtId="0" fontId="1" fillId="3" borderId="36" xfId="0" applyFont="1" applyFill="1" applyBorder="1"/>
    <xf numFmtId="0" fontId="41" fillId="21" borderId="5" xfId="0" applyFont="1" applyFill="1" applyBorder="1" applyAlignment="1">
      <alignment horizontal="center"/>
    </xf>
    <xf numFmtId="0" fontId="42" fillId="0" borderId="0" xfId="0" applyFont="1" applyAlignment="1">
      <alignment horizontal="center"/>
    </xf>
    <xf numFmtId="0" fontId="1" fillId="0" borderId="36" xfId="0" applyFont="1" applyBorder="1" applyAlignment="1">
      <alignment vertical="top" wrapText="1"/>
    </xf>
    <xf numFmtId="0" fontId="1" fillId="21" borderId="5" xfId="0" applyFont="1" applyFill="1" applyBorder="1" applyAlignment="1">
      <alignment vertical="top" wrapText="1"/>
    </xf>
    <xf numFmtId="0" fontId="1" fillId="0" borderId="0" xfId="0" applyFont="1" applyAlignment="1">
      <alignment vertical="top" wrapText="1"/>
    </xf>
    <xf numFmtId="164" fontId="1" fillId="3" borderId="36" xfId="0" applyNumberFormat="1" applyFont="1" applyFill="1" applyBorder="1" applyAlignment="1">
      <alignment vertical="top"/>
    </xf>
    <xf numFmtId="165" fontId="1" fillId="0" borderId="0" xfId="0" applyNumberFormat="1" applyFont="1" applyAlignment="1">
      <alignment vertical="top"/>
    </xf>
    <xf numFmtId="9" fontId="1" fillId="0" borderId="0" xfId="0" applyNumberFormat="1" applyFont="1" applyAlignment="1">
      <alignment vertical="top"/>
    </xf>
    <xf numFmtId="0" fontId="1" fillId="3" borderId="36" xfId="0" applyFont="1" applyFill="1" applyBorder="1" applyAlignment="1">
      <alignment vertical="top"/>
    </xf>
    <xf numFmtId="0" fontId="1" fillId="0" borderId="0" xfId="0" applyFont="1" applyAlignment="1">
      <alignment vertical="top"/>
    </xf>
    <xf numFmtId="0" fontId="1" fillId="0" borderId="23" xfId="0" applyFont="1" applyBorder="1" applyAlignment="1">
      <alignment vertical="top" wrapText="1"/>
    </xf>
    <xf numFmtId="0" fontId="1" fillId="21" borderId="12" xfId="0" applyFont="1" applyFill="1" applyBorder="1" applyAlignment="1">
      <alignment vertical="top" wrapText="1"/>
    </xf>
    <xf numFmtId="0" fontId="1" fillId="0" borderId="11" xfId="0" applyFont="1" applyBorder="1" applyAlignment="1">
      <alignment vertical="top" wrapText="1"/>
    </xf>
    <xf numFmtId="164" fontId="1" fillId="3" borderId="23" xfId="0" applyNumberFormat="1" applyFont="1" applyFill="1" applyBorder="1" applyAlignment="1">
      <alignment vertical="top"/>
    </xf>
    <xf numFmtId="165" fontId="1" fillId="0" borderId="11" xfId="0" applyNumberFormat="1" applyFont="1" applyBorder="1" applyAlignment="1">
      <alignment vertical="top"/>
    </xf>
    <xf numFmtId="9" fontId="1" fillId="0" borderId="11" xfId="0" applyNumberFormat="1" applyFont="1" applyBorder="1" applyAlignment="1">
      <alignment vertical="top"/>
    </xf>
    <xf numFmtId="0" fontId="44" fillId="0" borderId="0" xfId="0" applyFont="1" applyAlignment="1">
      <alignment vertical="top" wrapText="1"/>
    </xf>
    <xf numFmtId="0" fontId="45" fillId="0" borderId="0" xfId="0" applyFont="1" applyAlignment="1">
      <alignment horizontal="right"/>
    </xf>
    <xf numFmtId="164" fontId="45" fillId="0" borderId="33" xfId="0" applyNumberFormat="1" applyFont="1" applyBorder="1"/>
    <xf numFmtId="164" fontId="46" fillId="18" borderId="0" xfId="0" applyNumberFormat="1" applyFont="1" applyFill="1"/>
    <xf numFmtId="0" fontId="1" fillId="0" borderId="0" xfId="0" applyFont="1" applyAlignment="1">
      <alignment horizontal="center" vertical="center" wrapText="1"/>
    </xf>
    <xf numFmtId="0" fontId="0" fillId="0" borderId="0" xfId="0"/>
    <xf numFmtId="0" fontId="2" fillId="0" borderId="0" xfId="0" applyFont="1" applyAlignment="1">
      <alignment horizontal="center" vertical="center" wrapText="1"/>
    </xf>
    <xf numFmtId="0" fontId="4" fillId="0" borderId="0" xfId="0" applyFont="1" applyAlignment="1">
      <alignment horizontal="center" vertical="center" wrapText="1"/>
    </xf>
    <xf numFmtId="0" fontId="1" fillId="4" borderId="6" xfId="0" applyFont="1" applyFill="1" applyBorder="1"/>
    <xf numFmtId="0" fontId="6" fillId="0" borderId="7" xfId="0" applyFont="1" applyBorder="1"/>
    <xf numFmtId="0" fontId="6" fillId="0" borderId="8" xfId="0" applyFont="1" applyBorder="1"/>
    <xf numFmtId="0" fontId="1" fillId="4" borderId="13" xfId="0" applyFont="1" applyFill="1" applyBorder="1" applyAlignment="1">
      <alignment horizontal="center" vertical="center" wrapText="1"/>
    </xf>
    <xf numFmtId="0" fontId="6" fillId="0" borderId="14" xfId="0" applyFont="1" applyBorder="1"/>
    <xf numFmtId="0" fontId="6" fillId="0" borderId="15" xfId="0" applyFont="1" applyBorder="1"/>
    <xf numFmtId="0" fontId="6" fillId="0" borderId="16" xfId="0" applyFont="1" applyBorder="1"/>
    <xf numFmtId="0" fontId="6" fillId="0" borderId="17" xfId="0" applyFont="1" applyBorder="1"/>
    <xf numFmtId="0" fontId="6" fillId="0" borderId="18" xfId="0" applyFont="1" applyBorder="1"/>
    <xf numFmtId="0" fontId="6" fillId="0" borderId="19" xfId="0" applyFont="1" applyBorder="1"/>
    <xf numFmtId="0" fontId="6" fillId="0" borderId="20" xfId="0" applyFont="1" applyBorder="1"/>
    <xf numFmtId="0" fontId="9" fillId="0" borderId="21" xfId="0" applyFont="1" applyBorder="1" applyAlignment="1">
      <alignment horizontal="center" wrapText="1"/>
    </xf>
    <xf numFmtId="0" fontId="6" fillId="0" borderId="21" xfId="0" applyFont="1" applyBorder="1"/>
    <xf numFmtId="0" fontId="1" fillId="4" borderId="6" xfId="0" applyFont="1" applyFill="1" applyBorder="1" applyAlignment="1">
      <alignment horizontal="left"/>
    </xf>
    <xf numFmtId="0" fontId="5" fillId="3" borderId="0" xfId="0" applyFont="1" applyFill="1" applyAlignment="1">
      <alignment horizontal="center" vertical="center" wrapText="1"/>
    </xf>
    <xf numFmtId="0" fontId="15" fillId="3" borderId="22" xfId="0" applyFont="1" applyFill="1" applyBorder="1" applyAlignment="1">
      <alignment horizontal="center" vertical="center" wrapText="1"/>
    </xf>
    <xf numFmtId="0" fontId="6" fillId="0" borderId="23" xfId="0" applyFont="1" applyBorder="1"/>
    <xf numFmtId="0" fontId="8" fillId="0" borderId="0" xfId="0" applyFont="1" applyAlignment="1">
      <alignment vertical="center" wrapText="1"/>
    </xf>
    <xf numFmtId="0" fontId="11" fillId="0" borderId="0" xfId="0" applyFont="1" applyAlignment="1">
      <alignment horizontal="center" vertical="center" wrapText="1"/>
    </xf>
    <xf numFmtId="0" fontId="12" fillId="0" borderId="0" xfId="0" applyFont="1"/>
    <xf numFmtId="0" fontId="13" fillId="4" borderId="0" xfId="0" applyFont="1" applyFill="1" applyAlignment="1">
      <alignment horizontal="center" vertical="center"/>
    </xf>
    <xf numFmtId="164" fontId="14" fillId="4" borderId="0" xfId="0" applyNumberFormat="1" applyFont="1" applyFill="1" applyAlignment="1">
      <alignment horizontal="center" vertical="center"/>
    </xf>
    <xf numFmtId="0" fontId="3" fillId="0" borderId="0" xfId="0" applyFont="1" applyAlignment="1">
      <alignment horizontal="center" wrapText="1"/>
    </xf>
    <xf numFmtId="0" fontId="16" fillId="6" borderId="24" xfId="0" applyFont="1" applyFill="1" applyBorder="1" applyAlignment="1">
      <alignment horizontal="center"/>
    </xf>
    <xf numFmtId="0" fontId="6" fillId="0" borderId="27" xfId="0" applyFont="1" applyBorder="1"/>
    <xf numFmtId="0" fontId="6" fillId="0" borderId="25" xfId="0" applyFont="1" applyBorder="1"/>
    <xf numFmtId="0" fontId="16" fillId="7" borderId="24" xfId="0" applyFont="1" applyFill="1" applyBorder="1" applyAlignment="1">
      <alignment horizontal="center"/>
    </xf>
    <xf numFmtId="0" fontId="17" fillId="8" borderId="24" xfId="0" applyFont="1" applyFill="1" applyBorder="1" applyAlignment="1">
      <alignment horizontal="center" vertical="center" wrapText="1"/>
    </xf>
    <xf numFmtId="0" fontId="19" fillId="0" borderId="0" xfId="0" applyFont="1" applyAlignment="1">
      <alignment horizontal="right"/>
    </xf>
    <xf numFmtId="0" fontId="22" fillId="0" borderId="28" xfId="0" applyFont="1" applyBorder="1" applyAlignment="1">
      <alignment horizontal="right" vertical="center" wrapText="1"/>
    </xf>
    <xf numFmtId="0" fontId="6" fillId="0" borderId="28" xfId="0" applyFont="1" applyBorder="1"/>
    <xf numFmtId="0" fontId="24" fillId="0" borderId="29" xfId="0" applyFont="1" applyBorder="1" applyAlignment="1">
      <alignment horizontal="right"/>
    </xf>
    <xf numFmtId="0" fontId="6" fillId="0" borderId="29" xfId="0" applyFont="1" applyBorder="1"/>
    <xf numFmtId="0" fontId="29" fillId="0" borderId="31" xfId="0" applyFont="1" applyBorder="1" applyAlignment="1">
      <alignment horizontal="right"/>
    </xf>
    <xf numFmtId="0" fontId="6" fillId="0" borderId="31" xfId="0" applyFont="1" applyBorder="1"/>
    <xf numFmtId="0" fontId="31" fillId="18" borderId="0" xfId="0" applyFont="1" applyFill="1" applyAlignment="1">
      <alignment horizontal="right"/>
    </xf>
    <xf numFmtId="0" fontId="33" fillId="0" borderId="32" xfId="0" applyFont="1" applyBorder="1" applyAlignment="1">
      <alignment horizontal="right" vertical="center"/>
    </xf>
    <xf numFmtId="0" fontId="6" fillId="0" borderId="32" xfId="0" applyFont="1" applyBorder="1"/>
    <xf numFmtId="0" fontId="34" fillId="0" borderId="33" xfId="0" applyFont="1" applyBorder="1" applyAlignment="1">
      <alignment horizontal="right" vertical="center"/>
    </xf>
    <xf numFmtId="0" fontId="6" fillId="0" borderId="33" xfId="0" applyFont="1" applyBorder="1"/>
    <xf numFmtId="0" fontId="26" fillId="0" borderId="28" xfId="0" applyFont="1" applyBorder="1" applyAlignment="1">
      <alignment horizontal="right" vertical="center"/>
    </xf>
    <xf numFmtId="0" fontId="27" fillId="0" borderId="30" xfId="0" applyFont="1" applyBorder="1" applyAlignment="1">
      <alignment horizontal="right"/>
    </xf>
    <xf numFmtId="0" fontId="6" fillId="0" borderId="30" xfId="0" applyFont="1" applyBorder="1"/>
    <xf numFmtId="0" fontId="22" fillId="0" borderId="28" xfId="0" applyFont="1" applyBorder="1" applyAlignment="1">
      <alignment horizontal="right" vertical="center"/>
    </xf>
    <xf numFmtId="0" fontId="31" fillId="23" borderId="0" xfId="0" applyFont="1" applyFill="1" applyAlignment="1">
      <alignment horizontal="right" wrapText="1"/>
    </xf>
    <xf numFmtId="0" fontId="1" fillId="4" borderId="0" xfId="0" applyFont="1" applyFill="1" applyAlignment="1">
      <alignment horizontal="center" vertical="center" wrapText="1"/>
    </xf>
    <xf numFmtId="0" fontId="36" fillId="22" borderId="0" xfId="0" applyFont="1" applyFill="1"/>
    <xf numFmtId="0" fontId="37" fillId="22" borderId="0" xfId="0" applyFont="1" applyFill="1"/>
    <xf numFmtId="0" fontId="1" fillId="0" borderId="0" xfId="0" applyFont="1" applyAlignment="1">
      <alignment horizontal="right"/>
    </xf>
    <xf numFmtId="3" fontId="38" fillId="0" borderId="35" xfId="0" applyNumberFormat="1" applyFont="1" applyBorder="1" applyAlignment="1">
      <alignment horizontal="left"/>
    </xf>
    <xf numFmtId="0" fontId="6" fillId="0" borderId="35" xfId="0" applyFont="1" applyBorder="1"/>
    <xf numFmtId="0" fontId="38" fillId="0" borderId="35" xfId="0" applyFont="1" applyBorder="1" applyAlignment="1">
      <alignment horizontal="right"/>
    </xf>
    <xf numFmtId="0" fontId="4" fillId="0" borderId="0" xfId="0" applyFont="1" applyAlignment="1">
      <alignment horizontal="right"/>
    </xf>
    <xf numFmtId="0" fontId="3" fillId="3" borderId="1" xfId="0" applyFont="1" applyFill="1" applyBorder="1"/>
    <xf numFmtId="0" fontId="6" fillId="0" borderId="2" xfId="0" applyFont="1" applyBorder="1"/>
    <xf numFmtId="0" fontId="6" fillId="0" borderId="3" xfId="0" applyFont="1" applyBorder="1"/>
    <xf numFmtId="0" fontId="3" fillId="3" borderId="4" xfId="0" applyFont="1" applyFill="1" applyBorder="1"/>
    <xf numFmtId="0" fontId="6" fillId="0" borderId="5" xfId="0" applyFont="1" applyBorder="1"/>
    <xf numFmtId="0" fontId="39" fillId="18" borderId="24" xfId="0" applyFont="1" applyFill="1" applyBorder="1" applyAlignment="1">
      <alignment horizontal="center"/>
    </xf>
    <xf numFmtId="14" fontId="1" fillId="0" borderId="24" xfId="0" applyNumberFormat="1" applyFont="1" applyBorder="1" applyAlignment="1">
      <alignment horizontal="center"/>
    </xf>
    <xf numFmtId="0" fontId="40" fillId="0" borderId="24" xfId="0" applyFont="1" applyBorder="1" applyAlignment="1">
      <alignment horizontal="right"/>
    </xf>
    <xf numFmtId="0" fontId="3" fillId="3" borderId="10" xfId="0" applyFont="1" applyFill="1" applyBorder="1"/>
    <xf numFmtId="0" fontId="6" fillId="0" borderId="11" xfId="0" applyFont="1" applyBorder="1"/>
    <xf numFmtId="0" fontId="6" fillId="0" borderId="12" xfId="0" applyFont="1" applyBorder="1"/>
    <xf numFmtId="0" fontId="39" fillId="18" borderId="0" xfId="0" applyFont="1" applyFill="1"/>
    <xf numFmtId="0" fontId="42" fillId="0" borderId="0" xfId="0" applyFont="1" applyAlignment="1">
      <alignment horizontal="center"/>
    </xf>
    <xf numFmtId="0" fontId="1" fillId="0" borderId="0" xfId="0" applyFont="1" applyAlignment="1">
      <alignment vertical="top" wrapText="1"/>
    </xf>
    <xf numFmtId="0" fontId="43" fillId="0" borderId="0" xfId="0" applyFont="1" applyAlignment="1">
      <alignment horizontal="center" vertical="top" wrapText="1"/>
    </xf>
    <xf numFmtId="0" fontId="1" fillId="0" borderId="11" xfId="0" applyFont="1" applyBorder="1" applyAlignment="1">
      <alignment vertical="top" wrapText="1"/>
    </xf>
    <xf numFmtId="0" fontId="40" fillId="0" borderId="0" xfId="0" applyFont="1" applyAlignment="1">
      <alignment horizontal="center" vertical="top" wrapText="1"/>
    </xf>
    <xf numFmtId="0" fontId="45" fillId="0" borderId="33" xfId="0" applyFont="1" applyBorder="1" applyAlignment="1">
      <alignment horizontal="right"/>
    </xf>
    <xf numFmtId="0" fontId="1" fillId="0" borderId="1" xfId="0" applyFont="1" applyBorder="1"/>
    <xf numFmtId="0" fontId="6" fillId="0" borderId="4" xfId="0" applyFont="1" applyBorder="1"/>
    <xf numFmtId="0" fontId="6" fillId="0" borderId="10" xfId="0" applyFont="1" applyBorder="1"/>
    <xf numFmtId="0" fontId="1" fillId="0" borderId="37" xfId="0" applyFont="1" applyBorder="1" applyAlignment="1">
      <alignment horizontal="center"/>
    </xf>
    <xf numFmtId="0" fontId="6" fillId="0" borderId="37" xfId="0" applyFont="1" applyBorder="1"/>
    <xf numFmtId="0" fontId="1" fillId="0" borderId="0" xfId="0" applyFont="1" applyAlignment="1">
      <alignment horizontal="center"/>
    </xf>
    <xf numFmtId="0" fontId="1" fillId="22" borderId="0" xfId="0" applyFont="1" applyFill="1" applyAlignment="1">
      <alignment horizontal="center"/>
    </xf>
    <xf numFmtId="0" fontId="46" fillId="18" borderId="0" xfId="0" applyFont="1" applyFill="1" applyAlignment="1">
      <alignment horizontal="right"/>
    </xf>
  </cellXfs>
  <cellStyles count="1">
    <cellStyle name="Normal" xfId="0" builtinId="0"/>
  </cellStyles>
  <dxfs count="34">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ont>
        <b/>
        <color rgb="FFFFFFFF"/>
      </font>
      <fill>
        <patternFill patternType="solid">
          <fgColor rgb="FFFF0000"/>
          <bgColor rgb="FFFF0000"/>
        </patternFill>
      </fill>
    </dxf>
    <dxf>
      <font>
        <b/>
        <color rgb="FFFFFFFF"/>
      </font>
      <fill>
        <patternFill patternType="solid">
          <fgColor rgb="FFFF0000"/>
          <bgColor rgb="FFFF0000"/>
        </patternFill>
      </fill>
    </dxf>
    <dxf>
      <font>
        <color rgb="FFFFFFFF"/>
      </font>
      <fill>
        <patternFill patternType="solid">
          <fgColor rgb="FF0000FF"/>
          <bgColor rgb="FF0000FF"/>
        </patternFill>
      </fill>
    </dxf>
    <dxf>
      <font>
        <color rgb="FFFFFFFF"/>
      </font>
      <fill>
        <patternFill patternType="solid">
          <fgColor rgb="FF000000"/>
          <bgColor rgb="FF000000"/>
        </patternFill>
      </fill>
    </dxf>
    <dxf>
      <font>
        <color rgb="FFFFFFFF"/>
      </font>
      <fill>
        <patternFill patternType="solid">
          <fgColor rgb="FF4A86E8"/>
          <bgColor rgb="FF4A86E8"/>
        </patternFill>
      </fill>
    </dxf>
    <dxf>
      <font>
        <color rgb="FFFFFFFF"/>
      </font>
      <fill>
        <patternFill patternType="solid">
          <fgColor rgb="FFFF0000"/>
          <bgColor rgb="FFFF0000"/>
        </patternFill>
      </fill>
    </dxf>
    <dxf>
      <font>
        <color rgb="FFFFFFFF"/>
      </font>
      <fill>
        <patternFill patternType="solid">
          <fgColor rgb="FFFF9900"/>
          <bgColor rgb="FFFF9900"/>
        </patternFill>
      </fill>
    </dxf>
    <dxf>
      <font>
        <color rgb="FFFFFFFF"/>
      </font>
      <fill>
        <patternFill patternType="solid">
          <fgColor theme="1"/>
          <bgColor theme="1"/>
        </patternFill>
      </fill>
    </dxf>
    <dxf>
      <font>
        <color rgb="FFFFFFFF"/>
      </font>
      <fill>
        <patternFill patternType="solid">
          <fgColor rgb="FFFF9900"/>
          <bgColor rgb="FFFF9900"/>
        </patternFill>
      </fill>
    </dxf>
    <dxf>
      <font>
        <color rgb="FFFFFFFF"/>
      </font>
      <fill>
        <patternFill patternType="solid">
          <fgColor rgb="FFFF0000"/>
          <bgColor rgb="FFFF0000"/>
        </patternFill>
      </fill>
    </dxf>
    <dxf>
      <font>
        <b/>
        <color rgb="FFFFFFFF"/>
      </font>
      <fill>
        <patternFill patternType="solid">
          <fgColor rgb="FFFF0000"/>
          <bgColor rgb="FFFF0000"/>
        </patternFill>
      </fill>
    </dxf>
    <dxf>
      <font>
        <b/>
        <color rgb="FFFFFFFF"/>
      </font>
      <fill>
        <patternFill patternType="solid">
          <fgColor rgb="FFFF0000"/>
          <bgColor rgb="FFFF0000"/>
        </patternFill>
      </fill>
    </dxf>
    <dxf>
      <font>
        <color rgb="FFFFFFFF"/>
      </font>
      <fill>
        <patternFill patternType="solid">
          <fgColor rgb="FF0000FF"/>
          <bgColor rgb="FF0000FF"/>
        </patternFill>
      </fill>
    </dxf>
    <dxf>
      <font>
        <color rgb="FFFFFFFF"/>
      </font>
      <fill>
        <patternFill patternType="solid">
          <fgColor rgb="FF000000"/>
          <bgColor rgb="FF000000"/>
        </patternFill>
      </fill>
    </dxf>
    <dxf>
      <font>
        <color rgb="FFFFFFFF"/>
      </font>
      <fill>
        <patternFill patternType="solid">
          <fgColor rgb="FF4A86E8"/>
          <bgColor rgb="FF4A86E8"/>
        </patternFill>
      </fill>
    </dxf>
    <dxf>
      <font>
        <color rgb="FFFFFFFF"/>
      </font>
      <fill>
        <patternFill patternType="solid">
          <fgColor rgb="FFFF0000"/>
          <bgColor rgb="FFFF0000"/>
        </patternFill>
      </fill>
    </dxf>
    <dxf>
      <font>
        <color rgb="FFFFFFFF"/>
      </font>
      <fill>
        <patternFill patternType="solid">
          <fgColor rgb="FFFF9900"/>
          <bgColor rgb="FFFF9900"/>
        </patternFill>
      </fill>
    </dxf>
    <dxf>
      <font>
        <color rgb="FFFFFFFF"/>
      </font>
      <fill>
        <patternFill patternType="solid">
          <fgColor theme="1"/>
          <bgColor theme="1"/>
        </patternFill>
      </fill>
    </dxf>
    <dxf>
      <font>
        <color rgb="FFFFFFFF"/>
      </font>
      <fill>
        <patternFill patternType="solid">
          <fgColor rgb="FFFF9900"/>
          <bgColor rgb="FFFF9900"/>
        </patternFill>
      </fill>
    </dxf>
    <dxf>
      <font>
        <color rgb="FFFFFFFF"/>
      </font>
      <fill>
        <patternFill patternType="solid">
          <fgColor rgb="FFFF0000"/>
          <bgColor rgb="FFFF0000"/>
        </patternFill>
      </fill>
    </dxf>
    <dxf>
      <font>
        <color rgb="FFFFFFFF"/>
      </font>
      <fill>
        <patternFill patternType="solid">
          <fgColor rgb="FF0000FF"/>
          <bgColor rgb="FF0000FF"/>
        </patternFill>
      </fill>
    </dxf>
    <dxf>
      <font>
        <color rgb="FFFFFFFF"/>
      </font>
      <fill>
        <patternFill patternType="solid">
          <fgColor rgb="FF000000"/>
          <bgColor rgb="FF000000"/>
        </patternFill>
      </fill>
    </dxf>
    <dxf>
      <font>
        <color rgb="FFFFFFFF"/>
      </font>
      <fill>
        <patternFill patternType="solid">
          <fgColor rgb="FF4A86E8"/>
          <bgColor rgb="FF4A86E8"/>
        </patternFill>
      </fill>
    </dxf>
    <dxf>
      <font>
        <color rgb="FFFFFFFF"/>
      </font>
      <fill>
        <patternFill patternType="solid">
          <fgColor rgb="FFFF0000"/>
          <bgColor rgb="FFFF0000"/>
        </patternFill>
      </fill>
    </dxf>
    <dxf>
      <font>
        <color rgb="FFFFFFFF"/>
      </font>
      <fill>
        <patternFill patternType="solid">
          <fgColor rgb="FFFF9900"/>
          <bgColor rgb="FFFF9900"/>
        </patternFill>
      </fill>
    </dxf>
    <dxf>
      <font>
        <color rgb="FFFFFFFF"/>
      </font>
      <fill>
        <patternFill patternType="solid">
          <fgColor theme="1"/>
          <bgColor theme="1"/>
        </patternFill>
      </fill>
    </dxf>
    <dxf>
      <font>
        <color rgb="FFFFFFFF"/>
      </font>
      <fill>
        <patternFill patternType="solid">
          <fgColor rgb="FFFF9900"/>
          <bgColor rgb="FFFF9900"/>
        </patternFill>
      </fill>
    </dxf>
    <dxf>
      <font>
        <color rgb="FFFFFFFF"/>
      </font>
      <fill>
        <patternFill patternType="solid">
          <fgColor rgb="FFFF0000"/>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1"/>
  <c:style val="2"/>
  <c:chart>
    <c:autoTitleDeleted val="1"/>
    <c:plotArea>
      <c:layout/>
      <c:barChart>
        <c:barDir val="bar"/>
        <c:grouping val="clustered"/>
        <c:varyColors val="1"/>
        <c:ser>
          <c:idx val="0"/>
          <c:order val="0"/>
          <c:spPr>
            <a:solidFill>
              <a:srgbClr val="4285F4"/>
            </a:solidFill>
            <a:ln cmpd="sng">
              <a:solidFill>
                <a:srgbClr val="000000"/>
              </a:solidFill>
            </a:ln>
          </c:spPr>
          <c:invertIfNegative val="1"/>
          <c:cat>
            <c:strRef>
              <c:f>'2) PREMIERE OFFRE'!$A$3:$A$9</c:f>
              <c:strCache>
                <c:ptCount val="7"/>
                <c:pt idx="0">
                  <c:v>SECURITE</c:v>
                </c:pt>
                <c:pt idx="1">
                  <c:v>ORGUEIL</c:v>
                </c:pt>
                <c:pt idx="2">
                  <c:v>NOUVEAUTE</c:v>
                </c:pt>
                <c:pt idx="3">
                  <c:v>CONFORT</c:v>
                </c:pt>
                <c:pt idx="4">
                  <c:v>ARGENT</c:v>
                </c:pt>
                <c:pt idx="5">
                  <c:v>SYMPATHIE</c:v>
                </c:pt>
                <c:pt idx="6">
                  <c:v>ECOLOGIE</c:v>
                </c:pt>
              </c:strCache>
            </c:strRef>
          </c:cat>
          <c:val>
            <c:numRef>
              <c:f>'2) PREMIERE OFFRE'!$B$3:$B$9</c:f>
              <c:numCache>
                <c:formatCode>General</c:formatCode>
                <c:ptCount val="7"/>
                <c:pt idx="0">
                  <c:v>3</c:v>
                </c:pt>
                <c:pt idx="1">
                  <c:v>0</c:v>
                </c:pt>
                <c:pt idx="2">
                  <c:v>0</c:v>
                </c:pt>
                <c:pt idx="3">
                  <c:v>5</c:v>
                </c:pt>
                <c:pt idx="4">
                  <c:v>2</c:v>
                </c:pt>
                <c:pt idx="5">
                  <c:v>0</c:v>
                </c:pt>
                <c:pt idx="6">
                  <c:v>1</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777F-B742-AD22-2F2C6AAF8FB7}"/>
            </c:ext>
          </c:extLst>
        </c:ser>
        <c:dLbls>
          <c:showLegendKey val="0"/>
          <c:showVal val="0"/>
          <c:showCatName val="0"/>
          <c:showSerName val="0"/>
          <c:showPercent val="0"/>
          <c:showBubbleSize val="0"/>
        </c:dLbls>
        <c:gapWidth val="150"/>
        <c:axId val="1796911720"/>
        <c:axId val="917610522"/>
      </c:barChart>
      <c:catAx>
        <c:axId val="1796911720"/>
        <c:scaling>
          <c:orientation val="maxMin"/>
        </c:scaling>
        <c:delete val="0"/>
        <c:axPos val="l"/>
        <c:title>
          <c:tx>
            <c:rich>
              <a:bodyPr/>
              <a:lstStyle/>
              <a:p>
                <a:pPr lvl="0">
                  <a:defRPr b="0">
                    <a:solidFill>
                      <a:srgbClr val="000000"/>
                    </a:solidFill>
                    <a:latin typeface="+mn-lt"/>
                  </a:defRPr>
                </a:pPr>
                <a:endParaRPr lang="fr-FR"/>
              </a:p>
            </c:rich>
          </c:tx>
          <c:overlay val="0"/>
        </c:title>
        <c:numFmt formatCode="General" sourceLinked="1"/>
        <c:majorTickMark val="none"/>
        <c:minorTickMark val="none"/>
        <c:tickLblPos val="nextTo"/>
        <c:txPr>
          <a:bodyPr/>
          <a:lstStyle/>
          <a:p>
            <a:pPr lvl="0">
              <a:defRPr b="0">
                <a:solidFill>
                  <a:srgbClr val="000000"/>
                </a:solidFill>
                <a:latin typeface="+mn-lt"/>
              </a:defRPr>
            </a:pPr>
            <a:endParaRPr lang="fr-FR"/>
          </a:p>
        </c:txPr>
        <c:crossAx val="917610522"/>
        <c:crosses val="autoZero"/>
        <c:auto val="1"/>
        <c:lblAlgn val="ctr"/>
        <c:lblOffset val="100"/>
        <c:noMultiLvlLbl val="1"/>
      </c:catAx>
      <c:valAx>
        <c:axId val="917610522"/>
        <c:scaling>
          <c:orientation val="minMax"/>
        </c:scaling>
        <c:delete val="0"/>
        <c:axPos val="b"/>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endParaRPr lang="fr-FR"/>
              </a:p>
            </c:rich>
          </c:tx>
          <c:overlay val="0"/>
        </c:title>
        <c:numFmt formatCode="General" sourceLinked="1"/>
        <c:majorTickMark val="none"/>
        <c:minorTickMark val="none"/>
        <c:tickLblPos val="nextTo"/>
        <c:spPr>
          <a:ln/>
        </c:spPr>
        <c:txPr>
          <a:bodyPr/>
          <a:lstStyle/>
          <a:p>
            <a:pPr lvl="0">
              <a:defRPr b="0">
                <a:solidFill>
                  <a:srgbClr val="000000"/>
                </a:solidFill>
                <a:latin typeface="+mn-lt"/>
              </a:defRPr>
            </a:pPr>
            <a:endParaRPr lang="fr-FR"/>
          </a:p>
        </c:txPr>
        <c:crossAx val="1796911720"/>
        <c:crosses val="max"/>
        <c:crossBetween val="between"/>
      </c:valAx>
    </c:plotArea>
    <c:legend>
      <c:legendPos val="r"/>
      <c:overlay val="0"/>
      <c:txPr>
        <a:bodyPr/>
        <a:lstStyle/>
        <a:p>
          <a:pPr lvl="0">
            <a:defRPr b="0">
              <a:solidFill>
                <a:srgbClr val="1A1A1A"/>
              </a:solidFill>
              <a:latin typeface="+mn-lt"/>
            </a:defRPr>
          </a:pPr>
          <a:endParaRPr lang="fr-FR"/>
        </a:p>
      </c:txPr>
    </c:legend>
    <c:plotVisOnly val="1"/>
    <c:dispBlanksAs val="zero"/>
    <c:showDLblsOverMax val="1"/>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1"/>
  <c:style val="2"/>
  <c:chart>
    <c:autoTitleDeleted val="1"/>
    <c:plotArea>
      <c:layout/>
      <c:barChart>
        <c:barDir val="bar"/>
        <c:grouping val="clustered"/>
        <c:varyColors val="1"/>
        <c:ser>
          <c:idx val="0"/>
          <c:order val="0"/>
          <c:spPr>
            <a:solidFill>
              <a:srgbClr val="4285F4"/>
            </a:solidFill>
            <a:ln cmpd="sng">
              <a:solidFill>
                <a:srgbClr val="000000"/>
              </a:solidFill>
            </a:ln>
          </c:spPr>
          <c:invertIfNegative val="1"/>
          <c:cat>
            <c:strRef>
              <c:f>'3) DEUXIEME OFFRE'!$A$3:$A$9</c:f>
              <c:strCache>
                <c:ptCount val="7"/>
                <c:pt idx="0">
                  <c:v>SECURITE</c:v>
                </c:pt>
                <c:pt idx="1">
                  <c:v>ORGUEIL</c:v>
                </c:pt>
                <c:pt idx="2">
                  <c:v>NOUVEAUTE</c:v>
                </c:pt>
                <c:pt idx="3">
                  <c:v>CONFORT</c:v>
                </c:pt>
                <c:pt idx="4">
                  <c:v>ARGENT</c:v>
                </c:pt>
                <c:pt idx="5">
                  <c:v>SYMPATHIE</c:v>
                </c:pt>
                <c:pt idx="6">
                  <c:v>ECOLOGIE</c:v>
                </c:pt>
              </c:strCache>
            </c:strRef>
          </c:cat>
          <c:val>
            <c:numRef>
              <c:f>'3) DEUXIEME OFFRE'!$B$3:$B$9</c:f>
              <c:numCache>
                <c:formatCode>General</c:formatCode>
                <c:ptCount val="7"/>
                <c:pt idx="0">
                  <c:v>3</c:v>
                </c:pt>
                <c:pt idx="1">
                  <c:v>0</c:v>
                </c:pt>
                <c:pt idx="2">
                  <c:v>0</c:v>
                </c:pt>
                <c:pt idx="3">
                  <c:v>5</c:v>
                </c:pt>
                <c:pt idx="4">
                  <c:v>2</c:v>
                </c:pt>
                <c:pt idx="5">
                  <c:v>0</c:v>
                </c:pt>
                <c:pt idx="6">
                  <c:v>1</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E7E7-9A4D-A804-2606BD118919}"/>
            </c:ext>
          </c:extLst>
        </c:ser>
        <c:dLbls>
          <c:showLegendKey val="0"/>
          <c:showVal val="0"/>
          <c:showCatName val="0"/>
          <c:showSerName val="0"/>
          <c:showPercent val="0"/>
          <c:showBubbleSize val="0"/>
        </c:dLbls>
        <c:gapWidth val="150"/>
        <c:axId val="1992650272"/>
        <c:axId val="265768110"/>
      </c:barChart>
      <c:catAx>
        <c:axId val="1992650272"/>
        <c:scaling>
          <c:orientation val="maxMin"/>
        </c:scaling>
        <c:delete val="0"/>
        <c:axPos val="l"/>
        <c:title>
          <c:tx>
            <c:rich>
              <a:bodyPr/>
              <a:lstStyle/>
              <a:p>
                <a:pPr lvl="0">
                  <a:defRPr b="0">
                    <a:solidFill>
                      <a:srgbClr val="000000"/>
                    </a:solidFill>
                    <a:latin typeface="+mn-lt"/>
                  </a:defRPr>
                </a:pPr>
                <a:endParaRPr lang="fr-FR"/>
              </a:p>
            </c:rich>
          </c:tx>
          <c:overlay val="0"/>
        </c:title>
        <c:numFmt formatCode="General" sourceLinked="1"/>
        <c:majorTickMark val="none"/>
        <c:minorTickMark val="none"/>
        <c:tickLblPos val="nextTo"/>
        <c:txPr>
          <a:bodyPr/>
          <a:lstStyle/>
          <a:p>
            <a:pPr lvl="0">
              <a:defRPr b="0">
                <a:solidFill>
                  <a:srgbClr val="000000"/>
                </a:solidFill>
                <a:latin typeface="+mn-lt"/>
              </a:defRPr>
            </a:pPr>
            <a:endParaRPr lang="fr-FR"/>
          </a:p>
        </c:txPr>
        <c:crossAx val="265768110"/>
        <c:crosses val="autoZero"/>
        <c:auto val="1"/>
        <c:lblAlgn val="ctr"/>
        <c:lblOffset val="100"/>
        <c:noMultiLvlLbl val="1"/>
      </c:catAx>
      <c:valAx>
        <c:axId val="265768110"/>
        <c:scaling>
          <c:orientation val="minMax"/>
        </c:scaling>
        <c:delete val="0"/>
        <c:axPos val="b"/>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endParaRPr lang="fr-FR"/>
              </a:p>
            </c:rich>
          </c:tx>
          <c:overlay val="0"/>
        </c:title>
        <c:numFmt formatCode="General" sourceLinked="1"/>
        <c:majorTickMark val="none"/>
        <c:minorTickMark val="none"/>
        <c:tickLblPos val="nextTo"/>
        <c:spPr>
          <a:ln/>
        </c:spPr>
        <c:txPr>
          <a:bodyPr/>
          <a:lstStyle/>
          <a:p>
            <a:pPr lvl="0">
              <a:defRPr b="0">
                <a:solidFill>
                  <a:srgbClr val="000000"/>
                </a:solidFill>
                <a:latin typeface="+mn-lt"/>
              </a:defRPr>
            </a:pPr>
            <a:endParaRPr lang="fr-FR"/>
          </a:p>
        </c:txPr>
        <c:crossAx val="1992650272"/>
        <c:crosses val="max"/>
        <c:crossBetween val="between"/>
      </c:valAx>
    </c:plotArea>
    <c:legend>
      <c:legendPos val="r"/>
      <c:overlay val="0"/>
      <c:txPr>
        <a:bodyPr/>
        <a:lstStyle/>
        <a:p>
          <a:pPr lvl="0">
            <a:defRPr b="0">
              <a:solidFill>
                <a:srgbClr val="1A1A1A"/>
              </a:solidFill>
              <a:latin typeface="+mn-lt"/>
            </a:defRPr>
          </a:pPr>
          <a:endParaRPr lang="fr-FR"/>
        </a:p>
      </c:txPr>
    </c:legend>
    <c:plotVisOnly val="1"/>
    <c:dispBlanksAs val="zero"/>
    <c:showDLblsOverMax val="1"/>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oneCellAnchor>
    <xdr:from>
      <xdr:col>0</xdr:col>
      <xdr:colOff>0</xdr:colOff>
      <xdr:row>2</xdr:row>
      <xdr:rowOff>0</xdr:rowOff>
    </xdr:from>
    <xdr:ext cx="3810000" cy="1600200"/>
    <xdr:graphicFrame macro="">
      <xdr:nvGraphicFramePr>
        <xdr:cNvPr id="2" name="Chart 1" title="Graphique">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0</xdr:colOff>
      <xdr:row>2</xdr:row>
      <xdr:rowOff>0</xdr:rowOff>
    </xdr:from>
    <xdr:ext cx="3810000" cy="1400175"/>
    <xdr:graphicFrame macro="">
      <xdr:nvGraphicFramePr>
        <xdr:cNvPr id="2" name="Chart 2" title="Graphique">
          <a:extLst>
            <a:ext uri="{FF2B5EF4-FFF2-40B4-BE49-F238E27FC236}">
              <a16:creationId xmlns:a16="http://schemas.microsoft.com/office/drawing/2014/main" id="{00000000-0008-0000-0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V88"/>
  <sheetViews>
    <sheetView showGridLines="0" zoomScale="177" workbookViewId="0">
      <pane ySplit="19" topLeftCell="A68" activePane="bottomLeft" state="frozen"/>
      <selection pane="bottomLeft" activeCell="D81" sqref="D81"/>
    </sheetView>
  </sheetViews>
  <sheetFormatPr baseColWidth="10" defaultColWidth="12.6640625" defaultRowHeight="15.75" customHeight="1" x14ac:dyDescent="0.15"/>
  <cols>
    <col min="1" max="1" width="2.5" customWidth="1"/>
    <col min="2" max="2" width="1.1640625" customWidth="1"/>
    <col min="3" max="3" width="11.5" customWidth="1"/>
    <col min="4" max="4" width="8" customWidth="1"/>
    <col min="5" max="5" width="1.1640625" customWidth="1"/>
    <col min="6" max="6" width="3.83203125" customWidth="1"/>
    <col min="7" max="7" width="1.6640625" customWidth="1"/>
    <col min="8" max="8" width="27.1640625" customWidth="1"/>
    <col min="13" max="13" width="1.33203125" customWidth="1"/>
    <col min="17" max="22" width="12.6640625" hidden="1"/>
  </cols>
  <sheetData>
    <row r="1" spans="1:22" ht="52.5" customHeight="1" x14ac:dyDescent="0.15">
      <c r="A1" s="1"/>
      <c r="B1" s="168" t="s">
        <v>0</v>
      </c>
      <c r="C1" s="169"/>
      <c r="D1" s="169"/>
      <c r="E1" s="169"/>
      <c r="F1" s="169"/>
      <c r="H1" s="170" t="s">
        <v>1</v>
      </c>
      <c r="I1" s="169"/>
      <c r="J1" s="169"/>
      <c r="K1" s="169"/>
      <c r="L1" s="169"/>
    </row>
    <row r="2" spans="1:22" ht="13" x14ac:dyDescent="0.15">
      <c r="A2" s="1"/>
      <c r="B2" s="1"/>
      <c r="C2" s="1"/>
      <c r="D2" s="1"/>
      <c r="E2" s="1"/>
      <c r="H2" s="2"/>
    </row>
    <row r="3" spans="1:22" ht="13" x14ac:dyDescent="0.15">
      <c r="A3" s="1"/>
      <c r="B3" s="1"/>
      <c r="C3" s="171" t="s">
        <v>2</v>
      </c>
      <c r="D3" s="169"/>
      <c r="E3" s="1"/>
      <c r="H3" s="3" t="s">
        <v>3</v>
      </c>
    </row>
    <row r="4" spans="1:22" ht="6.75" customHeight="1" x14ac:dyDescent="0.15">
      <c r="A4" s="1"/>
      <c r="B4" s="4"/>
      <c r="C4" s="5"/>
      <c r="D4" s="5"/>
      <c r="E4" s="6"/>
      <c r="G4" s="7"/>
      <c r="H4" s="8"/>
      <c r="I4" s="8"/>
      <c r="J4" s="8"/>
      <c r="K4" s="8"/>
      <c r="L4" s="8"/>
      <c r="M4" s="9"/>
    </row>
    <row r="5" spans="1:22" ht="13" x14ac:dyDescent="0.15">
      <c r="A5" s="1"/>
      <c r="B5" s="10"/>
      <c r="C5" s="11" t="s">
        <v>4</v>
      </c>
      <c r="D5" s="11">
        <f>SUM(Q5:V5)</f>
        <v>3</v>
      </c>
      <c r="E5" s="12"/>
      <c r="G5" s="13"/>
      <c r="H5" s="14" t="s">
        <v>5</v>
      </c>
      <c r="I5" s="172" t="s">
        <v>6</v>
      </c>
      <c r="J5" s="173"/>
      <c r="K5" s="173"/>
      <c r="L5" s="174"/>
      <c r="M5" s="15"/>
      <c r="Q5" s="16">
        <f t="shared" ref="Q5:Q11" si="0">IF(D22,1,0)</f>
        <v>0</v>
      </c>
      <c r="R5" s="16">
        <f t="shared" ref="R5:R11" si="1">IF(D35,1,0)</f>
        <v>1</v>
      </c>
      <c r="S5" s="16">
        <f t="shared" ref="S5:S11" si="2">IF(D46,1,0)</f>
        <v>0</v>
      </c>
      <c r="T5" s="16">
        <f t="shared" ref="T5:T11" si="3">IF(D57,1,0)</f>
        <v>0</v>
      </c>
      <c r="U5" s="16">
        <f t="shared" ref="U5:U11" si="4">IF(D68,1,0)</f>
        <v>1</v>
      </c>
      <c r="V5" s="16">
        <f t="shared" ref="V5:V11" si="5">IF(D79,1,0)</f>
        <v>1</v>
      </c>
    </row>
    <row r="6" spans="1:22" ht="6.75" customHeight="1" x14ac:dyDescent="0.15">
      <c r="A6" s="1"/>
      <c r="B6" s="10"/>
      <c r="C6" s="11"/>
      <c r="D6" s="11"/>
      <c r="E6" s="12"/>
      <c r="G6" s="13"/>
      <c r="H6" s="14"/>
      <c r="I6" s="17"/>
      <c r="J6" s="17"/>
      <c r="K6" s="17"/>
      <c r="L6" s="17"/>
      <c r="M6" s="15"/>
      <c r="Q6" s="16">
        <f t="shared" si="0"/>
        <v>0</v>
      </c>
      <c r="R6" s="16">
        <f t="shared" si="1"/>
        <v>0</v>
      </c>
      <c r="S6" s="16">
        <f t="shared" si="2"/>
        <v>0</v>
      </c>
      <c r="T6" s="16">
        <f t="shared" si="3"/>
        <v>0</v>
      </c>
      <c r="U6" s="16">
        <f t="shared" si="4"/>
        <v>0</v>
      </c>
      <c r="V6" s="16">
        <f t="shared" si="5"/>
        <v>0</v>
      </c>
    </row>
    <row r="7" spans="1:22" ht="13" x14ac:dyDescent="0.15">
      <c r="A7" s="1"/>
      <c r="B7" s="10"/>
      <c r="C7" s="11" t="s">
        <v>7</v>
      </c>
      <c r="D7" s="11">
        <f>SUM(Q6:V6)</f>
        <v>0</v>
      </c>
      <c r="E7" s="12"/>
      <c r="G7" s="13"/>
      <c r="H7" s="14" t="s">
        <v>8</v>
      </c>
      <c r="I7" s="172" t="s">
        <v>9</v>
      </c>
      <c r="J7" s="173"/>
      <c r="K7" s="173"/>
      <c r="L7" s="174"/>
      <c r="M7" s="15"/>
      <c r="Q7" s="16">
        <f t="shared" si="0"/>
        <v>0</v>
      </c>
      <c r="R7" s="16">
        <f t="shared" si="1"/>
        <v>0</v>
      </c>
      <c r="S7" s="16">
        <f t="shared" si="2"/>
        <v>0</v>
      </c>
      <c r="T7" s="16">
        <f t="shared" si="3"/>
        <v>0</v>
      </c>
      <c r="U7" s="16">
        <f t="shared" si="4"/>
        <v>0</v>
      </c>
      <c r="V7" s="16">
        <f t="shared" si="5"/>
        <v>0</v>
      </c>
    </row>
    <row r="8" spans="1:22" ht="6" customHeight="1" x14ac:dyDescent="0.15">
      <c r="A8" s="1"/>
      <c r="B8" s="10"/>
      <c r="C8" s="11"/>
      <c r="D8" s="11"/>
      <c r="E8" s="12"/>
      <c r="G8" s="13"/>
      <c r="H8" s="14"/>
      <c r="I8" s="17"/>
      <c r="J8" s="17"/>
      <c r="K8" s="17"/>
      <c r="L8" s="17"/>
      <c r="M8" s="15"/>
      <c r="Q8" s="16">
        <f t="shared" si="0"/>
        <v>1</v>
      </c>
      <c r="R8" s="16">
        <f t="shared" si="1"/>
        <v>0</v>
      </c>
      <c r="S8" s="16">
        <f t="shared" si="2"/>
        <v>1</v>
      </c>
      <c r="T8" s="16">
        <f t="shared" si="3"/>
        <v>1</v>
      </c>
      <c r="U8" s="16">
        <f t="shared" si="4"/>
        <v>1</v>
      </c>
      <c r="V8" s="16">
        <f t="shared" si="5"/>
        <v>1</v>
      </c>
    </row>
    <row r="9" spans="1:22" ht="13" x14ac:dyDescent="0.15">
      <c r="A9" s="1"/>
      <c r="B9" s="10"/>
      <c r="C9" s="11" t="s">
        <v>10</v>
      </c>
      <c r="D9" s="11">
        <f>SUM(Q7:V7)</f>
        <v>0</v>
      </c>
      <c r="E9" s="12"/>
      <c r="G9" s="13"/>
      <c r="H9" s="14" t="s">
        <v>11</v>
      </c>
      <c r="I9" s="172" t="s">
        <v>12</v>
      </c>
      <c r="J9" s="173"/>
      <c r="K9" s="173"/>
      <c r="L9" s="174"/>
      <c r="M9" s="15"/>
      <c r="Q9" s="16">
        <f t="shared" si="0"/>
        <v>1</v>
      </c>
      <c r="R9" s="16">
        <f t="shared" si="1"/>
        <v>0</v>
      </c>
      <c r="S9" s="16">
        <f t="shared" si="2"/>
        <v>0</v>
      </c>
      <c r="T9" s="16">
        <f t="shared" si="3"/>
        <v>0</v>
      </c>
      <c r="U9" s="16">
        <f t="shared" si="4"/>
        <v>1</v>
      </c>
      <c r="V9" s="16">
        <f t="shared" si="5"/>
        <v>0</v>
      </c>
    </row>
    <row r="10" spans="1:22" ht="6" customHeight="1" x14ac:dyDescent="0.15">
      <c r="A10" s="1"/>
      <c r="B10" s="10"/>
      <c r="C10" s="11"/>
      <c r="D10" s="11"/>
      <c r="E10" s="12"/>
      <c r="G10" s="13"/>
      <c r="H10" s="14"/>
      <c r="I10" s="17"/>
      <c r="J10" s="17"/>
      <c r="K10" s="17"/>
      <c r="L10" s="17"/>
      <c r="M10" s="15"/>
      <c r="Q10" s="16">
        <f t="shared" si="0"/>
        <v>0</v>
      </c>
      <c r="R10" s="16">
        <f t="shared" si="1"/>
        <v>0</v>
      </c>
      <c r="S10" s="16">
        <f t="shared" si="2"/>
        <v>0</v>
      </c>
      <c r="T10" s="16">
        <f t="shared" si="3"/>
        <v>0</v>
      </c>
      <c r="U10" s="16">
        <f t="shared" si="4"/>
        <v>0</v>
      </c>
      <c r="V10" s="16">
        <f t="shared" si="5"/>
        <v>0</v>
      </c>
    </row>
    <row r="11" spans="1:22" ht="13" x14ac:dyDescent="0.15">
      <c r="B11" s="18"/>
      <c r="C11" s="11" t="s">
        <v>13</v>
      </c>
      <c r="D11" s="11">
        <f>SUM(Q8:V8)</f>
        <v>5</v>
      </c>
      <c r="E11" s="19"/>
      <c r="G11" s="13"/>
      <c r="H11" s="14" t="s">
        <v>14</v>
      </c>
      <c r="I11" s="172" t="s">
        <v>15</v>
      </c>
      <c r="J11" s="173"/>
      <c r="K11" s="173"/>
      <c r="L11" s="174"/>
      <c r="M11" s="15"/>
      <c r="Q11" s="16">
        <f t="shared" si="0"/>
        <v>0</v>
      </c>
      <c r="R11" s="16">
        <f t="shared" si="1"/>
        <v>1</v>
      </c>
      <c r="S11" s="16">
        <f t="shared" si="2"/>
        <v>0</v>
      </c>
      <c r="T11" s="16">
        <f t="shared" si="3"/>
        <v>0</v>
      </c>
      <c r="U11" s="16">
        <f t="shared" si="4"/>
        <v>0</v>
      </c>
      <c r="V11" s="16">
        <f t="shared" si="5"/>
        <v>0</v>
      </c>
    </row>
    <row r="12" spans="1:22" ht="6.75" customHeight="1" x14ac:dyDescent="0.15">
      <c r="B12" s="18"/>
      <c r="C12" s="11"/>
      <c r="D12" s="11"/>
      <c r="E12" s="19"/>
      <c r="G12" s="13"/>
      <c r="H12" s="14"/>
      <c r="I12" s="17"/>
      <c r="J12" s="17"/>
      <c r="K12" s="17"/>
      <c r="L12" s="17"/>
      <c r="M12" s="15"/>
    </row>
    <row r="13" spans="1:22" ht="13" x14ac:dyDescent="0.15">
      <c r="B13" s="18"/>
      <c r="C13" s="11" t="s">
        <v>16</v>
      </c>
      <c r="D13" s="11">
        <f>SUM(Q9:V9)</f>
        <v>2</v>
      </c>
      <c r="E13" s="19"/>
      <c r="G13" s="13"/>
      <c r="H13" s="14" t="s">
        <v>17</v>
      </c>
      <c r="I13" s="185" t="s">
        <v>18</v>
      </c>
      <c r="J13" s="173"/>
      <c r="K13" s="173"/>
      <c r="L13" s="174"/>
      <c r="M13" s="15"/>
    </row>
    <row r="14" spans="1:22" ht="6" customHeight="1" x14ac:dyDescent="0.15">
      <c r="B14" s="18"/>
      <c r="C14" s="11"/>
      <c r="D14" s="11"/>
      <c r="E14" s="19"/>
      <c r="G14" s="13"/>
      <c r="H14" s="14"/>
      <c r="I14" s="17"/>
      <c r="J14" s="17"/>
      <c r="K14" s="17"/>
      <c r="L14" s="17"/>
      <c r="M14" s="15"/>
    </row>
    <row r="15" spans="1:22" ht="13" x14ac:dyDescent="0.15">
      <c r="B15" s="18"/>
      <c r="C15" s="11" t="s">
        <v>19</v>
      </c>
      <c r="D15" s="11">
        <f>SUM(Q10:V10)</f>
        <v>0</v>
      </c>
      <c r="E15" s="19"/>
      <c r="G15" s="13"/>
      <c r="H15" s="14" t="s">
        <v>20</v>
      </c>
      <c r="I15" s="20">
        <f ca="1">TODAY()</f>
        <v>45674</v>
      </c>
      <c r="J15" s="17"/>
      <c r="K15" s="14" t="s">
        <v>21</v>
      </c>
      <c r="L15" s="21" t="s">
        <v>22</v>
      </c>
      <c r="M15" s="15"/>
    </row>
    <row r="16" spans="1:22" ht="6.75" customHeight="1" x14ac:dyDescent="0.15">
      <c r="B16" s="18"/>
      <c r="C16" s="11"/>
      <c r="D16" s="11"/>
      <c r="E16" s="19"/>
      <c r="G16" s="22"/>
      <c r="H16" s="23"/>
      <c r="I16" s="23"/>
      <c r="J16" s="23"/>
      <c r="K16" s="23"/>
      <c r="L16" s="23"/>
      <c r="M16" s="24"/>
    </row>
    <row r="17" spans="2:13" ht="13" x14ac:dyDescent="0.15">
      <c r="B17" s="18"/>
      <c r="C17" s="11" t="s">
        <v>23</v>
      </c>
      <c r="D17" s="11">
        <f>SUM(Q11:V11)</f>
        <v>1</v>
      </c>
      <c r="E17" s="19"/>
    </row>
    <row r="18" spans="2:13" ht="6.75" customHeight="1" x14ac:dyDescent="0.15">
      <c r="B18" s="25"/>
      <c r="C18" s="26"/>
      <c r="D18" s="26"/>
      <c r="E18" s="27"/>
    </row>
    <row r="19" spans="2:13" ht="1.5" customHeight="1" x14ac:dyDescent="0.15"/>
    <row r="20" spans="2:13" ht="13" x14ac:dyDescent="0.15">
      <c r="C20" s="3" t="s">
        <v>24</v>
      </c>
      <c r="H20" s="3" t="s">
        <v>25</v>
      </c>
    </row>
    <row r="21" spans="2:13" ht="6.75" customHeight="1" x14ac:dyDescent="0.15">
      <c r="B21" s="28"/>
      <c r="C21" s="29"/>
      <c r="D21" s="29"/>
      <c r="E21" s="30"/>
      <c r="G21" s="7"/>
      <c r="H21" s="8"/>
      <c r="I21" s="8"/>
      <c r="J21" s="8"/>
      <c r="K21" s="8"/>
      <c r="L21" s="8"/>
      <c r="M21" s="9"/>
    </row>
    <row r="22" spans="2:13" ht="13" x14ac:dyDescent="0.15">
      <c r="B22" s="31"/>
      <c r="C22" s="32" t="s">
        <v>4</v>
      </c>
      <c r="D22" s="33">
        <v>0</v>
      </c>
      <c r="E22" s="34"/>
      <c r="G22" s="13"/>
      <c r="H22" s="14" t="s">
        <v>26</v>
      </c>
      <c r="I22" s="35">
        <v>0</v>
      </c>
      <c r="J22" s="36"/>
      <c r="K22" s="14" t="s">
        <v>27</v>
      </c>
      <c r="L22" s="35">
        <v>0</v>
      </c>
      <c r="M22" s="15"/>
    </row>
    <row r="23" spans="2:13" ht="13" x14ac:dyDescent="0.15">
      <c r="B23" s="31"/>
      <c r="C23" s="32" t="s">
        <v>7</v>
      </c>
      <c r="D23" s="33">
        <v>0</v>
      </c>
      <c r="E23" s="34"/>
      <c r="G23" s="13"/>
      <c r="H23" s="14" t="s">
        <v>28</v>
      </c>
      <c r="I23" s="35">
        <v>1</v>
      </c>
      <c r="J23" s="36"/>
      <c r="K23" s="14" t="s">
        <v>29</v>
      </c>
      <c r="L23" s="35">
        <v>1</v>
      </c>
      <c r="M23" s="15"/>
    </row>
    <row r="24" spans="2:13" ht="13" x14ac:dyDescent="0.15">
      <c r="B24" s="31"/>
      <c r="C24" s="32" t="s">
        <v>10</v>
      </c>
      <c r="D24" s="33">
        <v>0</v>
      </c>
      <c r="E24" s="34"/>
      <c r="G24" s="13"/>
      <c r="H24" s="14" t="s">
        <v>30</v>
      </c>
      <c r="I24" s="35">
        <v>0</v>
      </c>
      <c r="J24" s="36"/>
      <c r="K24" s="14" t="s">
        <v>31</v>
      </c>
      <c r="L24" s="35">
        <v>0</v>
      </c>
      <c r="M24" s="15"/>
    </row>
    <row r="25" spans="2:13" ht="13" x14ac:dyDescent="0.15">
      <c r="B25" s="31"/>
      <c r="C25" s="32" t="s">
        <v>13</v>
      </c>
      <c r="D25" s="33">
        <v>1</v>
      </c>
      <c r="E25" s="34"/>
      <c r="G25" s="13"/>
      <c r="H25" s="17"/>
      <c r="I25" s="17"/>
      <c r="J25" s="17"/>
      <c r="K25" s="17"/>
      <c r="L25" s="17"/>
      <c r="M25" s="15"/>
    </row>
    <row r="26" spans="2:13" ht="13" x14ac:dyDescent="0.15">
      <c r="B26" s="31"/>
      <c r="C26" s="32" t="s">
        <v>16</v>
      </c>
      <c r="D26" s="33">
        <v>1</v>
      </c>
      <c r="E26" s="34"/>
      <c r="G26" s="13"/>
      <c r="H26" s="186" t="s">
        <v>32</v>
      </c>
      <c r="I26" s="175" t="s">
        <v>33</v>
      </c>
      <c r="J26" s="176"/>
      <c r="K26" s="176"/>
      <c r="L26" s="177"/>
      <c r="M26" s="15"/>
    </row>
    <row r="27" spans="2:13" ht="13" x14ac:dyDescent="0.15">
      <c r="B27" s="31"/>
      <c r="C27" s="32" t="s">
        <v>19</v>
      </c>
      <c r="D27" s="33">
        <v>0</v>
      </c>
      <c r="E27" s="34"/>
      <c r="G27" s="13"/>
      <c r="H27" s="169"/>
      <c r="I27" s="178"/>
      <c r="J27" s="169"/>
      <c r="K27" s="169"/>
      <c r="L27" s="179"/>
      <c r="M27" s="15"/>
    </row>
    <row r="28" spans="2:13" ht="13" x14ac:dyDescent="0.15">
      <c r="B28" s="31"/>
      <c r="C28" s="32" t="s">
        <v>23</v>
      </c>
      <c r="D28" s="33">
        <v>0</v>
      </c>
      <c r="E28" s="34"/>
      <c r="G28" s="13"/>
      <c r="H28" s="169"/>
      <c r="I28" s="180"/>
      <c r="J28" s="181"/>
      <c r="K28" s="181"/>
      <c r="L28" s="182"/>
      <c r="M28" s="15"/>
    </row>
    <row r="29" spans="2:13" ht="6.75" customHeight="1" x14ac:dyDescent="0.15">
      <c r="B29" s="37"/>
      <c r="C29" s="38"/>
      <c r="D29" s="38"/>
      <c r="E29" s="39"/>
      <c r="G29" s="22"/>
      <c r="H29" s="23"/>
      <c r="I29" s="23"/>
      <c r="J29" s="23"/>
      <c r="K29" s="23"/>
      <c r="L29" s="23"/>
      <c r="M29" s="24"/>
    </row>
    <row r="31" spans="2:13" ht="15" x14ac:dyDescent="0.25">
      <c r="C31" s="183" t="s">
        <v>34</v>
      </c>
      <c r="D31" s="184"/>
      <c r="E31" s="184"/>
      <c r="F31" s="184"/>
      <c r="G31" s="184"/>
      <c r="H31" s="184"/>
      <c r="I31" s="184"/>
      <c r="J31" s="184"/>
      <c r="K31" s="184"/>
      <c r="L31" s="184"/>
    </row>
    <row r="33" spans="2:13" ht="16" x14ac:dyDescent="0.2">
      <c r="C33" s="3" t="s">
        <v>35</v>
      </c>
      <c r="H33" s="40" t="s">
        <v>36</v>
      </c>
    </row>
    <row r="34" spans="2:13" ht="7.5" customHeight="1" x14ac:dyDescent="0.15">
      <c r="B34" s="28"/>
      <c r="C34" s="29"/>
      <c r="D34" s="29"/>
      <c r="E34" s="30"/>
      <c r="G34" s="7"/>
      <c r="H34" s="8"/>
      <c r="I34" s="8"/>
      <c r="J34" s="8"/>
      <c r="K34" s="8"/>
      <c r="L34" s="8"/>
      <c r="M34" s="9"/>
    </row>
    <row r="35" spans="2:13" ht="13" x14ac:dyDescent="0.15">
      <c r="B35" s="31"/>
      <c r="C35" s="32" t="s">
        <v>4</v>
      </c>
      <c r="D35" s="33">
        <v>1</v>
      </c>
      <c r="E35" s="34"/>
      <c r="G35" s="13"/>
      <c r="H35" s="41" t="s">
        <v>37</v>
      </c>
      <c r="I35" s="17"/>
      <c r="J35" s="17"/>
      <c r="K35" s="17"/>
      <c r="L35" s="17"/>
      <c r="M35" s="15"/>
    </row>
    <row r="36" spans="2:13" ht="13" x14ac:dyDescent="0.15">
      <c r="B36" s="31"/>
      <c r="C36" s="32" t="s">
        <v>7</v>
      </c>
      <c r="D36" s="33">
        <v>0</v>
      </c>
      <c r="E36" s="34"/>
      <c r="G36" s="13"/>
      <c r="H36" s="175" t="s">
        <v>38</v>
      </c>
      <c r="I36" s="176"/>
      <c r="J36" s="176"/>
      <c r="K36" s="176"/>
      <c r="L36" s="177"/>
      <c r="M36" s="15"/>
    </row>
    <row r="37" spans="2:13" ht="13" x14ac:dyDescent="0.15">
      <c r="B37" s="31"/>
      <c r="C37" s="32" t="s">
        <v>10</v>
      </c>
      <c r="D37" s="33">
        <v>0</v>
      </c>
      <c r="E37" s="34"/>
      <c r="G37" s="13"/>
      <c r="H37" s="178"/>
      <c r="I37" s="169"/>
      <c r="J37" s="169"/>
      <c r="K37" s="169"/>
      <c r="L37" s="179"/>
      <c r="M37" s="15"/>
    </row>
    <row r="38" spans="2:13" ht="13" x14ac:dyDescent="0.15">
      <c r="B38" s="31"/>
      <c r="C38" s="32" t="s">
        <v>13</v>
      </c>
      <c r="D38" s="33">
        <v>0</v>
      </c>
      <c r="E38" s="34"/>
      <c r="G38" s="13"/>
      <c r="H38" s="178"/>
      <c r="I38" s="169"/>
      <c r="J38" s="169"/>
      <c r="K38" s="169"/>
      <c r="L38" s="179"/>
      <c r="M38" s="15"/>
    </row>
    <row r="39" spans="2:13" ht="13" x14ac:dyDescent="0.15">
      <c r="B39" s="31"/>
      <c r="C39" s="32" t="s">
        <v>16</v>
      </c>
      <c r="D39" s="33">
        <v>0</v>
      </c>
      <c r="E39" s="34"/>
      <c r="G39" s="13"/>
      <c r="H39" s="178"/>
      <c r="I39" s="169"/>
      <c r="J39" s="169"/>
      <c r="K39" s="169"/>
      <c r="L39" s="179"/>
      <c r="M39" s="15"/>
    </row>
    <row r="40" spans="2:13" ht="13" x14ac:dyDescent="0.15">
      <c r="B40" s="31"/>
      <c r="C40" s="32" t="s">
        <v>19</v>
      </c>
      <c r="D40" s="33">
        <v>0</v>
      </c>
      <c r="E40" s="34"/>
      <c r="G40" s="13"/>
      <c r="H40" s="178"/>
      <c r="I40" s="169"/>
      <c r="J40" s="169"/>
      <c r="K40" s="169"/>
      <c r="L40" s="179"/>
      <c r="M40" s="15"/>
    </row>
    <row r="41" spans="2:13" ht="13" x14ac:dyDescent="0.15">
      <c r="B41" s="31"/>
      <c r="C41" s="32" t="s">
        <v>23</v>
      </c>
      <c r="D41" s="33">
        <v>1</v>
      </c>
      <c r="E41" s="34"/>
      <c r="G41" s="13"/>
      <c r="H41" s="180"/>
      <c r="I41" s="181"/>
      <c r="J41" s="181"/>
      <c r="K41" s="181"/>
      <c r="L41" s="182"/>
      <c r="M41" s="15"/>
    </row>
    <row r="42" spans="2:13" ht="8.25" customHeight="1" x14ac:dyDescent="0.15">
      <c r="B42" s="37"/>
      <c r="C42" s="38"/>
      <c r="D42" s="38"/>
      <c r="E42" s="39"/>
      <c r="G42" s="22"/>
      <c r="H42" s="23"/>
      <c r="I42" s="23"/>
      <c r="J42" s="23"/>
      <c r="K42" s="23"/>
      <c r="L42" s="23"/>
      <c r="M42" s="24"/>
    </row>
    <row r="44" spans="2:13" ht="16" x14ac:dyDescent="0.2">
      <c r="C44" s="3" t="s">
        <v>39</v>
      </c>
      <c r="H44" s="40" t="s">
        <v>40</v>
      </c>
    </row>
    <row r="45" spans="2:13" ht="6" customHeight="1" x14ac:dyDescent="0.15">
      <c r="B45" s="28"/>
      <c r="C45" s="29"/>
      <c r="D45" s="29"/>
      <c r="E45" s="30"/>
      <c r="G45" s="7"/>
      <c r="H45" s="8"/>
      <c r="I45" s="8"/>
      <c r="J45" s="8"/>
      <c r="K45" s="8"/>
      <c r="L45" s="8"/>
      <c r="M45" s="9"/>
    </row>
    <row r="46" spans="2:13" ht="13" x14ac:dyDescent="0.15">
      <c r="B46" s="31"/>
      <c r="C46" s="32" t="s">
        <v>4</v>
      </c>
      <c r="D46" s="33">
        <v>0</v>
      </c>
      <c r="E46" s="34"/>
      <c r="G46" s="13"/>
      <c r="H46" s="41" t="s">
        <v>37</v>
      </c>
      <c r="I46" s="17"/>
      <c r="J46" s="17"/>
      <c r="K46" s="17"/>
      <c r="L46" s="17"/>
      <c r="M46" s="15"/>
    </row>
    <row r="47" spans="2:13" ht="13" x14ac:dyDescent="0.15">
      <c r="B47" s="31"/>
      <c r="C47" s="32" t="s">
        <v>7</v>
      </c>
      <c r="D47" s="33">
        <v>0</v>
      </c>
      <c r="E47" s="34"/>
      <c r="G47" s="13"/>
      <c r="H47" s="175" t="s">
        <v>41</v>
      </c>
      <c r="I47" s="176"/>
      <c r="J47" s="176"/>
      <c r="K47" s="176"/>
      <c r="L47" s="177"/>
      <c r="M47" s="15"/>
    </row>
    <row r="48" spans="2:13" ht="13" x14ac:dyDescent="0.15">
      <c r="B48" s="31"/>
      <c r="C48" s="32" t="s">
        <v>10</v>
      </c>
      <c r="D48" s="33">
        <v>0</v>
      </c>
      <c r="E48" s="34"/>
      <c r="G48" s="13"/>
      <c r="H48" s="178"/>
      <c r="I48" s="169"/>
      <c r="J48" s="169"/>
      <c r="K48" s="169"/>
      <c r="L48" s="179"/>
      <c r="M48" s="15"/>
    </row>
    <row r="49" spans="2:13" ht="13" x14ac:dyDescent="0.15">
      <c r="B49" s="31"/>
      <c r="C49" s="32" t="s">
        <v>13</v>
      </c>
      <c r="D49" s="33">
        <v>1</v>
      </c>
      <c r="E49" s="34"/>
      <c r="G49" s="13"/>
      <c r="H49" s="178"/>
      <c r="I49" s="169"/>
      <c r="J49" s="169"/>
      <c r="K49" s="169"/>
      <c r="L49" s="179"/>
      <c r="M49" s="15"/>
    </row>
    <row r="50" spans="2:13" ht="13" x14ac:dyDescent="0.15">
      <c r="B50" s="31"/>
      <c r="C50" s="32" t="s">
        <v>16</v>
      </c>
      <c r="D50" s="33">
        <v>0</v>
      </c>
      <c r="E50" s="34"/>
      <c r="G50" s="13"/>
      <c r="H50" s="178"/>
      <c r="I50" s="169"/>
      <c r="J50" s="169"/>
      <c r="K50" s="169"/>
      <c r="L50" s="179"/>
      <c r="M50" s="15"/>
    </row>
    <row r="51" spans="2:13" ht="13" x14ac:dyDescent="0.15">
      <c r="B51" s="31"/>
      <c r="C51" s="32" t="s">
        <v>19</v>
      </c>
      <c r="D51" s="33">
        <v>0</v>
      </c>
      <c r="E51" s="34"/>
      <c r="G51" s="13"/>
      <c r="H51" s="178"/>
      <c r="I51" s="169"/>
      <c r="J51" s="169"/>
      <c r="K51" s="169"/>
      <c r="L51" s="179"/>
      <c r="M51" s="15"/>
    </row>
    <row r="52" spans="2:13" ht="13" x14ac:dyDescent="0.15">
      <c r="B52" s="31"/>
      <c r="C52" s="32" t="s">
        <v>23</v>
      </c>
      <c r="D52" s="33">
        <v>0</v>
      </c>
      <c r="E52" s="34"/>
      <c r="G52" s="13"/>
      <c r="H52" s="180"/>
      <c r="I52" s="181"/>
      <c r="J52" s="181"/>
      <c r="K52" s="181"/>
      <c r="L52" s="182"/>
      <c r="M52" s="15"/>
    </row>
    <row r="53" spans="2:13" ht="8.25" customHeight="1" x14ac:dyDescent="0.15">
      <c r="B53" s="37"/>
      <c r="C53" s="38"/>
      <c r="D53" s="38"/>
      <c r="E53" s="39"/>
      <c r="G53" s="22"/>
      <c r="H53" s="23"/>
      <c r="I53" s="23"/>
      <c r="J53" s="23"/>
      <c r="K53" s="23"/>
      <c r="L53" s="23"/>
      <c r="M53" s="24"/>
    </row>
    <row r="55" spans="2:13" ht="16" x14ac:dyDescent="0.2">
      <c r="C55" s="3" t="s">
        <v>42</v>
      </c>
      <c r="H55" s="40" t="s">
        <v>43</v>
      </c>
    </row>
    <row r="56" spans="2:13" ht="6" customHeight="1" x14ac:dyDescent="0.15">
      <c r="B56" s="28"/>
      <c r="C56" s="29"/>
      <c r="D56" s="29"/>
      <c r="E56" s="30"/>
      <c r="G56" s="7"/>
      <c r="H56" s="8"/>
      <c r="I56" s="8"/>
      <c r="J56" s="8"/>
      <c r="K56" s="8"/>
      <c r="L56" s="8"/>
      <c r="M56" s="9"/>
    </row>
    <row r="57" spans="2:13" ht="13" x14ac:dyDescent="0.15">
      <c r="B57" s="31"/>
      <c r="C57" s="32" t="s">
        <v>4</v>
      </c>
      <c r="D57" s="33">
        <v>0</v>
      </c>
      <c r="E57" s="34"/>
      <c r="G57" s="13"/>
      <c r="H57" s="41" t="s">
        <v>37</v>
      </c>
      <c r="I57" s="17"/>
      <c r="J57" s="17"/>
      <c r="K57" s="17"/>
      <c r="L57" s="17"/>
      <c r="M57" s="15"/>
    </row>
    <row r="58" spans="2:13" ht="13" x14ac:dyDescent="0.15">
      <c r="B58" s="31"/>
      <c r="C58" s="32" t="s">
        <v>7</v>
      </c>
      <c r="D58" s="33">
        <v>0</v>
      </c>
      <c r="E58" s="34"/>
      <c r="G58" s="13"/>
      <c r="H58" s="175" t="s">
        <v>44</v>
      </c>
      <c r="I58" s="176"/>
      <c r="J58" s="176"/>
      <c r="K58" s="176"/>
      <c r="L58" s="177"/>
      <c r="M58" s="15"/>
    </row>
    <row r="59" spans="2:13" ht="13" x14ac:dyDescent="0.15">
      <c r="B59" s="31"/>
      <c r="C59" s="32" t="s">
        <v>10</v>
      </c>
      <c r="D59" s="33">
        <v>0</v>
      </c>
      <c r="E59" s="34"/>
      <c r="G59" s="13"/>
      <c r="H59" s="178"/>
      <c r="I59" s="169"/>
      <c r="J59" s="169"/>
      <c r="K59" s="169"/>
      <c r="L59" s="179"/>
      <c r="M59" s="15"/>
    </row>
    <row r="60" spans="2:13" ht="13" x14ac:dyDescent="0.15">
      <c r="B60" s="31"/>
      <c r="C60" s="32" t="s">
        <v>13</v>
      </c>
      <c r="D60" s="33">
        <v>1</v>
      </c>
      <c r="E60" s="34"/>
      <c r="G60" s="13"/>
      <c r="H60" s="178"/>
      <c r="I60" s="169"/>
      <c r="J60" s="169"/>
      <c r="K60" s="169"/>
      <c r="L60" s="179"/>
      <c r="M60" s="15"/>
    </row>
    <row r="61" spans="2:13" ht="13" x14ac:dyDescent="0.15">
      <c r="B61" s="31"/>
      <c r="C61" s="32" t="s">
        <v>16</v>
      </c>
      <c r="D61" s="33">
        <v>0</v>
      </c>
      <c r="E61" s="34"/>
      <c r="G61" s="13"/>
      <c r="H61" s="178"/>
      <c r="I61" s="169"/>
      <c r="J61" s="169"/>
      <c r="K61" s="169"/>
      <c r="L61" s="179"/>
      <c r="M61" s="15"/>
    </row>
    <row r="62" spans="2:13" ht="13" x14ac:dyDescent="0.15">
      <c r="B62" s="31"/>
      <c r="C62" s="32" t="s">
        <v>19</v>
      </c>
      <c r="D62" s="33">
        <v>0</v>
      </c>
      <c r="E62" s="34"/>
      <c r="G62" s="13"/>
      <c r="H62" s="178"/>
      <c r="I62" s="169"/>
      <c r="J62" s="169"/>
      <c r="K62" s="169"/>
      <c r="L62" s="179"/>
      <c r="M62" s="15"/>
    </row>
    <row r="63" spans="2:13" ht="13" x14ac:dyDescent="0.15">
      <c r="B63" s="31"/>
      <c r="C63" s="32" t="s">
        <v>23</v>
      </c>
      <c r="D63" s="33">
        <v>0</v>
      </c>
      <c r="E63" s="34"/>
      <c r="G63" s="13"/>
      <c r="H63" s="180"/>
      <c r="I63" s="181"/>
      <c r="J63" s="181"/>
      <c r="K63" s="181"/>
      <c r="L63" s="182"/>
      <c r="M63" s="15"/>
    </row>
    <row r="64" spans="2:13" ht="6" customHeight="1" x14ac:dyDescent="0.15">
      <c r="B64" s="37"/>
      <c r="C64" s="38"/>
      <c r="D64" s="38"/>
      <c r="E64" s="39"/>
      <c r="G64" s="22"/>
      <c r="H64" s="23"/>
      <c r="I64" s="23"/>
      <c r="J64" s="23"/>
      <c r="K64" s="23"/>
      <c r="L64" s="23"/>
      <c r="M64" s="24"/>
    </row>
    <row r="66" spans="2:13" ht="16" x14ac:dyDescent="0.2">
      <c r="C66" s="3" t="s">
        <v>45</v>
      </c>
      <c r="H66" s="40" t="s">
        <v>46</v>
      </c>
    </row>
    <row r="67" spans="2:13" ht="6" customHeight="1" x14ac:dyDescent="0.15">
      <c r="B67" s="28"/>
      <c r="C67" s="29"/>
      <c r="D67" s="29"/>
      <c r="E67" s="30"/>
      <c r="G67" s="7"/>
      <c r="H67" s="8"/>
      <c r="I67" s="8"/>
      <c r="J67" s="8"/>
      <c r="K67" s="8"/>
      <c r="L67" s="8"/>
      <c r="M67" s="9"/>
    </row>
    <row r="68" spans="2:13" ht="13" x14ac:dyDescent="0.15">
      <c r="B68" s="31"/>
      <c r="C68" s="32" t="s">
        <v>4</v>
      </c>
      <c r="D68" s="33">
        <v>1</v>
      </c>
      <c r="E68" s="34"/>
      <c r="G68" s="13"/>
      <c r="H68" s="41" t="s">
        <v>37</v>
      </c>
      <c r="I68" s="17"/>
      <c r="J68" s="17"/>
      <c r="K68" s="17"/>
      <c r="L68" s="17"/>
      <c r="M68" s="15"/>
    </row>
    <row r="69" spans="2:13" ht="13" x14ac:dyDescent="0.15">
      <c r="B69" s="31"/>
      <c r="C69" s="32" t="s">
        <v>7</v>
      </c>
      <c r="D69" s="33">
        <v>0</v>
      </c>
      <c r="E69" s="34"/>
      <c r="G69" s="13"/>
      <c r="H69" s="175" t="s">
        <v>47</v>
      </c>
      <c r="I69" s="176"/>
      <c r="J69" s="176"/>
      <c r="K69" s="176"/>
      <c r="L69" s="177"/>
      <c r="M69" s="15"/>
    </row>
    <row r="70" spans="2:13" ht="13" x14ac:dyDescent="0.15">
      <c r="B70" s="31"/>
      <c r="C70" s="32" t="s">
        <v>10</v>
      </c>
      <c r="D70" s="33">
        <v>0</v>
      </c>
      <c r="E70" s="34"/>
      <c r="G70" s="13"/>
      <c r="H70" s="178"/>
      <c r="I70" s="169"/>
      <c r="J70" s="169"/>
      <c r="K70" s="169"/>
      <c r="L70" s="179"/>
      <c r="M70" s="15"/>
    </row>
    <row r="71" spans="2:13" ht="13" x14ac:dyDescent="0.15">
      <c r="B71" s="31"/>
      <c r="C71" s="32" t="s">
        <v>13</v>
      </c>
      <c r="D71" s="33">
        <v>1</v>
      </c>
      <c r="E71" s="34"/>
      <c r="G71" s="13"/>
      <c r="H71" s="178"/>
      <c r="I71" s="169"/>
      <c r="J71" s="169"/>
      <c r="K71" s="169"/>
      <c r="L71" s="179"/>
      <c r="M71" s="15"/>
    </row>
    <row r="72" spans="2:13" ht="13" x14ac:dyDescent="0.15">
      <c r="B72" s="31"/>
      <c r="C72" s="32" t="s">
        <v>16</v>
      </c>
      <c r="D72" s="33">
        <v>1</v>
      </c>
      <c r="E72" s="34"/>
      <c r="G72" s="13"/>
      <c r="H72" s="178"/>
      <c r="I72" s="169"/>
      <c r="J72" s="169"/>
      <c r="K72" s="169"/>
      <c r="L72" s="179"/>
      <c r="M72" s="15"/>
    </row>
    <row r="73" spans="2:13" ht="13" x14ac:dyDescent="0.15">
      <c r="B73" s="31"/>
      <c r="C73" s="32" t="s">
        <v>19</v>
      </c>
      <c r="D73" s="33">
        <v>0</v>
      </c>
      <c r="E73" s="34"/>
      <c r="G73" s="13"/>
      <c r="H73" s="178"/>
      <c r="I73" s="169"/>
      <c r="J73" s="169"/>
      <c r="K73" s="169"/>
      <c r="L73" s="179"/>
      <c r="M73" s="15"/>
    </row>
    <row r="74" spans="2:13" ht="13" x14ac:dyDescent="0.15">
      <c r="B74" s="31"/>
      <c r="C74" s="32" t="s">
        <v>23</v>
      </c>
      <c r="D74" s="33">
        <v>0</v>
      </c>
      <c r="E74" s="34"/>
      <c r="G74" s="13"/>
      <c r="H74" s="180"/>
      <c r="I74" s="181"/>
      <c r="J74" s="181"/>
      <c r="K74" s="181"/>
      <c r="L74" s="182"/>
      <c r="M74" s="15"/>
    </row>
    <row r="75" spans="2:13" ht="6" customHeight="1" x14ac:dyDescent="0.15">
      <c r="B75" s="37"/>
      <c r="C75" s="38"/>
      <c r="D75" s="38"/>
      <c r="E75" s="39"/>
      <c r="G75" s="22"/>
      <c r="H75" s="23"/>
      <c r="I75" s="23"/>
      <c r="J75" s="23"/>
      <c r="K75" s="23"/>
      <c r="L75" s="23"/>
      <c r="M75" s="24"/>
    </row>
    <row r="77" spans="2:13" ht="16" x14ac:dyDescent="0.2">
      <c r="C77" s="3" t="s">
        <v>48</v>
      </c>
      <c r="H77" s="40" t="s">
        <v>49</v>
      </c>
    </row>
    <row r="78" spans="2:13" ht="6.75" customHeight="1" x14ac:dyDescent="0.15">
      <c r="B78" s="28"/>
      <c r="C78" s="29"/>
      <c r="D78" s="29"/>
      <c r="E78" s="30"/>
      <c r="G78" s="7"/>
      <c r="H78" s="8"/>
      <c r="I78" s="8"/>
      <c r="J78" s="8"/>
      <c r="K78" s="8"/>
      <c r="L78" s="8"/>
      <c r="M78" s="9"/>
    </row>
    <row r="79" spans="2:13" ht="13" x14ac:dyDescent="0.15">
      <c r="B79" s="31"/>
      <c r="C79" s="32" t="s">
        <v>4</v>
      </c>
      <c r="D79" s="33">
        <v>1</v>
      </c>
      <c r="E79" s="34"/>
      <c r="G79" s="13"/>
      <c r="H79" s="41" t="s">
        <v>37</v>
      </c>
      <c r="I79" s="17"/>
      <c r="J79" s="17"/>
      <c r="K79" s="17"/>
      <c r="L79" s="17"/>
      <c r="M79" s="15"/>
    </row>
    <row r="80" spans="2:13" ht="13" x14ac:dyDescent="0.15">
      <c r="B80" s="31"/>
      <c r="C80" s="32" t="s">
        <v>7</v>
      </c>
      <c r="D80" s="33">
        <v>0</v>
      </c>
      <c r="E80" s="34"/>
      <c r="G80" s="13"/>
      <c r="H80" s="175" t="s">
        <v>50</v>
      </c>
      <c r="I80" s="176"/>
      <c r="J80" s="176"/>
      <c r="K80" s="176"/>
      <c r="L80" s="177"/>
      <c r="M80" s="15"/>
    </row>
    <row r="81" spans="2:13" ht="13" x14ac:dyDescent="0.15">
      <c r="B81" s="31"/>
      <c r="C81" s="32" t="s">
        <v>10</v>
      </c>
      <c r="D81" s="33">
        <v>0</v>
      </c>
      <c r="E81" s="34"/>
      <c r="G81" s="13"/>
      <c r="H81" s="178"/>
      <c r="I81" s="169"/>
      <c r="J81" s="169"/>
      <c r="K81" s="169"/>
      <c r="L81" s="179"/>
      <c r="M81" s="15"/>
    </row>
    <row r="82" spans="2:13" ht="13" x14ac:dyDescent="0.15">
      <c r="B82" s="31"/>
      <c r="C82" s="32" t="s">
        <v>13</v>
      </c>
      <c r="D82" s="33">
        <v>1</v>
      </c>
      <c r="E82" s="34"/>
      <c r="G82" s="13"/>
      <c r="H82" s="178"/>
      <c r="I82" s="169"/>
      <c r="J82" s="169"/>
      <c r="K82" s="169"/>
      <c r="L82" s="179"/>
      <c r="M82" s="15"/>
    </row>
    <row r="83" spans="2:13" ht="13" x14ac:dyDescent="0.15">
      <c r="B83" s="31"/>
      <c r="C83" s="32" t="s">
        <v>16</v>
      </c>
      <c r="D83" s="33">
        <v>0</v>
      </c>
      <c r="E83" s="34"/>
      <c r="G83" s="13"/>
      <c r="H83" s="178"/>
      <c r="I83" s="169"/>
      <c r="J83" s="169"/>
      <c r="K83" s="169"/>
      <c r="L83" s="179"/>
      <c r="M83" s="15"/>
    </row>
    <row r="84" spans="2:13" ht="13" x14ac:dyDescent="0.15">
      <c r="B84" s="31"/>
      <c r="C84" s="32" t="s">
        <v>19</v>
      </c>
      <c r="D84" s="33">
        <v>0</v>
      </c>
      <c r="E84" s="34"/>
      <c r="G84" s="13"/>
      <c r="H84" s="178"/>
      <c r="I84" s="169"/>
      <c r="J84" s="169"/>
      <c r="K84" s="169"/>
      <c r="L84" s="179"/>
      <c r="M84" s="15"/>
    </row>
    <row r="85" spans="2:13" ht="13" x14ac:dyDescent="0.15">
      <c r="B85" s="31"/>
      <c r="C85" s="32" t="s">
        <v>23</v>
      </c>
      <c r="D85" s="33">
        <v>0</v>
      </c>
      <c r="E85" s="34"/>
      <c r="G85" s="13"/>
      <c r="H85" s="180"/>
      <c r="I85" s="181"/>
      <c r="J85" s="181"/>
      <c r="K85" s="181"/>
      <c r="L85" s="182"/>
      <c r="M85" s="15"/>
    </row>
    <row r="86" spans="2:13" ht="5.25" customHeight="1" x14ac:dyDescent="0.15">
      <c r="B86" s="37"/>
      <c r="C86" s="38"/>
      <c r="D86" s="38"/>
      <c r="E86" s="39"/>
      <c r="G86" s="22"/>
      <c r="H86" s="23"/>
      <c r="I86" s="23"/>
      <c r="J86" s="23"/>
      <c r="K86" s="23"/>
      <c r="L86" s="23"/>
      <c r="M86" s="24"/>
    </row>
    <row r="88" spans="2:13" ht="15" x14ac:dyDescent="0.25">
      <c r="C88" s="183" t="s">
        <v>51</v>
      </c>
      <c r="D88" s="184"/>
      <c r="E88" s="184"/>
      <c r="F88" s="184"/>
      <c r="G88" s="184"/>
      <c r="H88" s="184"/>
      <c r="I88" s="184"/>
      <c r="J88" s="184"/>
      <c r="K88" s="184"/>
      <c r="L88" s="184"/>
    </row>
  </sheetData>
  <mergeCells count="17">
    <mergeCell ref="I9:L9"/>
    <mergeCell ref="I11:L11"/>
    <mergeCell ref="H69:L74"/>
    <mergeCell ref="H80:L85"/>
    <mergeCell ref="C88:L88"/>
    <mergeCell ref="I13:L13"/>
    <mergeCell ref="H26:H28"/>
    <mergeCell ref="I26:L28"/>
    <mergeCell ref="C31:L31"/>
    <mergeCell ref="H36:L41"/>
    <mergeCell ref="H47:L52"/>
    <mergeCell ref="H58:L63"/>
    <mergeCell ref="B1:F1"/>
    <mergeCell ref="H1:L1"/>
    <mergeCell ref="C3:D3"/>
    <mergeCell ref="I5:L5"/>
    <mergeCell ref="I7:L7"/>
  </mergeCells>
  <conditionalFormatting sqref="C5:D5 D7 D9 D11 D13 D15 D17">
    <cfRule type="cellIs" dxfId="33" priority="1" operator="equal">
      <formula>4</formula>
    </cfRule>
    <cfRule type="cellIs" dxfId="32" priority="2" operator="equal">
      <formula>3</formula>
    </cfRule>
  </conditionalFormatting>
  <conditionalFormatting sqref="D5 D7 D9 D11 D13 D15 D17">
    <cfRule type="cellIs" dxfId="31" priority="3" operator="equal">
      <formula>6</formula>
    </cfRule>
    <cfRule type="cellIs" dxfId="30" priority="4" operator="equal">
      <formula>2</formula>
    </cfRule>
    <cfRule type="cellIs" dxfId="29" priority="5" operator="equal">
      <formula>5</formula>
    </cfRule>
    <cfRule type="cellIs" dxfId="28" priority="6" operator="equal">
      <formula>1</formula>
    </cfRule>
    <cfRule type="cellIs" dxfId="27" priority="7" operator="equal">
      <formula>6</formula>
    </cfRule>
    <cfRule type="cellIs" dxfId="26" priority="12" operator="equal">
      <formula>1</formula>
    </cfRule>
  </conditionalFormatting>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K17"/>
  <sheetViews>
    <sheetView zoomScale="200" workbookViewId="0">
      <selection activeCell="J6" sqref="J6:J7"/>
    </sheetView>
  </sheetViews>
  <sheetFormatPr baseColWidth="10" defaultColWidth="12.6640625" defaultRowHeight="15.75" customHeight="1" x14ac:dyDescent="0.15"/>
  <cols>
    <col min="3" max="3" width="17.1640625" customWidth="1"/>
    <col min="4" max="4" width="9.6640625" customWidth="1"/>
    <col min="5" max="5" width="1.33203125" customWidth="1"/>
    <col min="6" max="6" width="25.6640625" customWidth="1"/>
    <col min="7" max="8" width="25.5" customWidth="1"/>
    <col min="9" max="9" width="1" customWidth="1"/>
  </cols>
  <sheetData>
    <row r="1" spans="1:11" ht="13" x14ac:dyDescent="0.15">
      <c r="A1" s="16"/>
      <c r="F1" s="190" t="s">
        <v>52</v>
      </c>
      <c r="G1" s="169"/>
      <c r="H1" s="169"/>
    </row>
    <row r="2" spans="1:11" ht="13" x14ac:dyDescent="0.15">
      <c r="A2" s="42" t="s">
        <v>53</v>
      </c>
      <c r="B2" s="191" t="str">
        <f>'1) DECOUVERTE BESOIN'!I5</f>
        <v>Michel CLAIBART</v>
      </c>
      <c r="C2" s="169"/>
      <c r="D2" s="169"/>
      <c r="F2" s="169"/>
      <c r="G2" s="169"/>
      <c r="H2" s="169"/>
    </row>
    <row r="3" spans="1:11" ht="13" x14ac:dyDescent="0.15">
      <c r="A3" s="11" t="s">
        <v>4</v>
      </c>
      <c r="B3" s="11">
        <f>'1) DECOUVERTE BESOIN'!D5</f>
        <v>3</v>
      </c>
      <c r="F3" s="169"/>
      <c r="G3" s="169"/>
      <c r="H3" s="169"/>
    </row>
    <row r="4" spans="1:11" ht="13" x14ac:dyDescent="0.15">
      <c r="A4" s="11" t="s">
        <v>7</v>
      </c>
      <c r="B4" s="11">
        <f>'1) DECOUVERTE BESOIN'!D7</f>
        <v>0</v>
      </c>
    </row>
    <row r="5" spans="1:11" ht="13" x14ac:dyDescent="0.15">
      <c r="A5" s="11" t="s">
        <v>10</v>
      </c>
      <c r="B5" s="11">
        <f>'1) DECOUVERTE BESOIN'!D9</f>
        <v>0</v>
      </c>
      <c r="F5" s="3" t="s">
        <v>54</v>
      </c>
      <c r="J5" s="3" t="s">
        <v>55</v>
      </c>
    </row>
    <row r="6" spans="1:11" ht="13" x14ac:dyDescent="0.15">
      <c r="A6" s="11" t="s">
        <v>13</v>
      </c>
      <c r="B6" s="11">
        <f>'1) DECOUVERTE BESOIN'!D11</f>
        <v>5</v>
      </c>
      <c r="F6" s="192" t="s">
        <v>56</v>
      </c>
      <c r="G6" s="169"/>
      <c r="H6" s="169"/>
      <c r="J6" s="193">
        <v>250</v>
      </c>
    </row>
    <row r="7" spans="1:11" ht="13" x14ac:dyDescent="0.15">
      <c r="A7" s="11" t="s">
        <v>16</v>
      </c>
      <c r="B7" s="11">
        <f>'1) DECOUVERTE BESOIN'!D13</f>
        <v>2</v>
      </c>
      <c r="F7" s="169"/>
      <c r="G7" s="169"/>
      <c r="H7" s="169"/>
      <c r="J7" s="169"/>
    </row>
    <row r="8" spans="1:11" ht="13" x14ac:dyDescent="0.15">
      <c r="A8" s="11" t="s">
        <v>19</v>
      </c>
      <c r="B8" s="11">
        <f>'1) DECOUVERTE BESOIN'!D15</f>
        <v>0</v>
      </c>
    </row>
    <row r="9" spans="1:11" ht="13" x14ac:dyDescent="0.15">
      <c r="A9" s="11" t="s">
        <v>23</v>
      </c>
      <c r="B9" s="11">
        <f>'1) DECOUVERTE BESOIN'!D17</f>
        <v>1</v>
      </c>
      <c r="F9" s="187" t="s">
        <v>57</v>
      </c>
      <c r="G9" s="187" t="s">
        <v>58</v>
      </c>
      <c r="H9" s="187" t="s">
        <v>59</v>
      </c>
    </row>
    <row r="10" spans="1:11" ht="33.75" customHeight="1" x14ac:dyDescent="0.15">
      <c r="C10" s="194" t="s">
        <v>60</v>
      </c>
      <c r="D10" s="169"/>
      <c r="F10" s="188"/>
      <c r="G10" s="188"/>
      <c r="H10" s="188"/>
    </row>
    <row r="11" spans="1:11" ht="45" customHeight="1" x14ac:dyDescent="0.15">
      <c r="C11" s="43" t="s">
        <v>4</v>
      </c>
      <c r="D11" s="44">
        <f t="shared" ref="D11:D17" si="0">(B3/SUM(B$3:B$9))</f>
        <v>0.27272727272727271</v>
      </c>
      <c r="F11" s="45" t="s">
        <v>61</v>
      </c>
      <c r="G11" s="45" t="s">
        <v>62</v>
      </c>
      <c r="H11" s="45" t="s">
        <v>63</v>
      </c>
      <c r="I11" s="46"/>
      <c r="J11" s="189" t="str">
        <f t="shared" ref="J11:J17" si="1">IF(D11&gt;0,"CE CAP DOIT ETRE TRAITE OBLIGATOIREMENT","")</f>
        <v>CE CAP DOIT ETRE TRAITE OBLIGATOIREMENT</v>
      </c>
      <c r="K11" s="169"/>
    </row>
    <row r="12" spans="1:11" ht="45" customHeight="1" x14ac:dyDescent="0.15">
      <c r="C12" s="43" t="s">
        <v>7</v>
      </c>
      <c r="D12" s="44">
        <f t="shared" si="0"/>
        <v>0</v>
      </c>
      <c r="F12" s="47"/>
      <c r="G12" s="47"/>
      <c r="H12" s="47"/>
      <c r="I12" s="46"/>
      <c r="J12" s="189" t="str">
        <f t="shared" si="1"/>
        <v/>
      </c>
      <c r="K12" s="169"/>
    </row>
    <row r="13" spans="1:11" ht="45" customHeight="1" x14ac:dyDescent="0.15">
      <c r="C13" s="43" t="s">
        <v>10</v>
      </c>
      <c r="D13" s="44">
        <f t="shared" si="0"/>
        <v>0</v>
      </c>
      <c r="F13" s="45"/>
      <c r="G13" s="45"/>
      <c r="H13" s="45"/>
      <c r="I13" s="46"/>
      <c r="J13" s="189" t="str">
        <f t="shared" si="1"/>
        <v/>
      </c>
      <c r="K13" s="169"/>
    </row>
    <row r="14" spans="1:11" ht="45" customHeight="1" x14ac:dyDescent="0.15">
      <c r="C14" s="43" t="s">
        <v>13</v>
      </c>
      <c r="D14" s="44">
        <f t="shared" si="0"/>
        <v>0.45454545454545453</v>
      </c>
      <c r="F14" s="47" t="s">
        <v>64</v>
      </c>
      <c r="G14" s="47" t="s">
        <v>65</v>
      </c>
      <c r="H14" s="47" t="s">
        <v>66</v>
      </c>
      <c r="I14" s="46"/>
      <c r="J14" s="189" t="str">
        <f t="shared" si="1"/>
        <v>CE CAP DOIT ETRE TRAITE OBLIGATOIREMENT</v>
      </c>
      <c r="K14" s="169"/>
    </row>
    <row r="15" spans="1:11" ht="45" customHeight="1" x14ac:dyDescent="0.15">
      <c r="C15" s="43" t="s">
        <v>16</v>
      </c>
      <c r="D15" s="44">
        <f t="shared" si="0"/>
        <v>0.18181818181818182</v>
      </c>
      <c r="F15" s="45" t="s">
        <v>67</v>
      </c>
      <c r="G15" s="45" t="s">
        <v>68</v>
      </c>
      <c r="H15" s="45" t="s">
        <v>69</v>
      </c>
      <c r="I15" s="46"/>
      <c r="J15" s="189" t="str">
        <f t="shared" si="1"/>
        <v>CE CAP DOIT ETRE TRAITE OBLIGATOIREMENT</v>
      </c>
      <c r="K15" s="169"/>
    </row>
    <row r="16" spans="1:11" ht="45" customHeight="1" x14ac:dyDescent="0.15">
      <c r="C16" s="43" t="s">
        <v>19</v>
      </c>
      <c r="D16" s="44">
        <f t="shared" si="0"/>
        <v>0</v>
      </c>
      <c r="F16" s="47"/>
      <c r="G16" s="47"/>
      <c r="H16" s="47"/>
      <c r="I16" s="46"/>
      <c r="J16" s="189" t="str">
        <f t="shared" si="1"/>
        <v/>
      </c>
      <c r="K16" s="169"/>
    </row>
    <row r="17" spans="3:11" ht="45" customHeight="1" x14ac:dyDescent="0.15">
      <c r="C17" s="43" t="s">
        <v>23</v>
      </c>
      <c r="D17" s="44">
        <f t="shared" si="0"/>
        <v>9.0909090909090912E-2</v>
      </c>
      <c r="F17" s="45" t="s">
        <v>70</v>
      </c>
      <c r="G17" s="45" t="s">
        <v>71</v>
      </c>
      <c r="H17" s="45" t="s">
        <v>72</v>
      </c>
      <c r="I17" s="46"/>
      <c r="J17" s="189" t="str">
        <f t="shared" si="1"/>
        <v>CE CAP DOIT ETRE TRAITE OBLIGATOIREMENT</v>
      </c>
      <c r="K17" s="169"/>
    </row>
  </sheetData>
  <mergeCells count="15">
    <mergeCell ref="J15:K15"/>
    <mergeCell ref="J16:K16"/>
    <mergeCell ref="J17:K17"/>
    <mergeCell ref="F1:H3"/>
    <mergeCell ref="B2:D2"/>
    <mergeCell ref="F6:H7"/>
    <mergeCell ref="J6:J7"/>
    <mergeCell ref="F9:F10"/>
    <mergeCell ref="G9:G10"/>
    <mergeCell ref="C10:D10"/>
    <mergeCell ref="H9:H10"/>
    <mergeCell ref="J11:K11"/>
    <mergeCell ref="J12:K12"/>
    <mergeCell ref="J13:K13"/>
    <mergeCell ref="J14:K14"/>
  </mergeCells>
  <conditionalFormatting sqref="A1:A3 B1:B9">
    <cfRule type="cellIs" dxfId="25" priority="1" operator="equal">
      <formula>4</formula>
    </cfRule>
    <cfRule type="cellIs" dxfId="24" priority="2" operator="equal">
      <formula>3</formula>
    </cfRule>
  </conditionalFormatting>
  <conditionalFormatting sqref="B1:B9">
    <cfRule type="cellIs" dxfId="23" priority="3" operator="equal">
      <formula>6</formula>
    </cfRule>
    <cfRule type="cellIs" dxfId="22" priority="4" operator="equal">
      <formula>2</formula>
    </cfRule>
    <cfRule type="cellIs" dxfId="21" priority="5" operator="equal">
      <formula>5</formula>
    </cfRule>
    <cfRule type="cellIs" dxfId="20" priority="6" operator="equal">
      <formula>1</formula>
    </cfRule>
    <cfRule type="cellIs" dxfId="19" priority="7" operator="equal">
      <formula>6</formula>
    </cfRule>
    <cfRule type="cellIs" dxfId="18" priority="12" operator="equal">
      <formula>1</formula>
    </cfRule>
  </conditionalFormatting>
  <conditionalFormatting sqref="D11:D17">
    <cfRule type="cellIs" dxfId="17" priority="13" operator="greaterThan">
      <formula>0</formula>
    </cfRule>
  </conditionalFormatting>
  <conditionalFormatting sqref="I11:K17">
    <cfRule type="cellIs" dxfId="16" priority="14" operator="equal">
      <formula>"CE CAP DOIT ETRE TRAITE OBLIGATOIREMENT"</formula>
    </cfRule>
  </conditionalFormatting>
  <pageMargins left="0.7" right="0.7" top="0.75" bottom="0.75" header="0.3" footer="0.3"/>
  <drawing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K17"/>
  <sheetViews>
    <sheetView zoomScale="157" workbookViewId="0"/>
  </sheetViews>
  <sheetFormatPr baseColWidth="10" defaultColWidth="12.6640625" defaultRowHeight="15.75" customHeight="1" x14ac:dyDescent="0.15"/>
  <cols>
    <col min="3" max="3" width="17.1640625" customWidth="1"/>
    <col min="4" max="4" width="9.6640625" customWidth="1"/>
    <col min="5" max="5" width="1.33203125" customWidth="1"/>
    <col min="6" max="6" width="25.6640625" customWidth="1"/>
    <col min="7" max="8" width="25.5" customWidth="1"/>
    <col min="9" max="9" width="1" customWidth="1"/>
  </cols>
  <sheetData>
    <row r="1" spans="1:11" ht="13" x14ac:dyDescent="0.15">
      <c r="A1" s="16"/>
      <c r="F1" s="190" t="s">
        <v>73</v>
      </c>
      <c r="G1" s="169"/>
      <c r="H1" s="169"/>
    </row>
    <row r="2" spans="1:11" ht="13" x14ac:dyDescent="0.15">
      <c r="A2" s="42" t="s">
        <v>53</v>
      </c>
      <c r="B2" s="191" t="str">
        <f>'1) DECOUVERTE BESOIN'!I5</f>
        <v>Michel CLAIBART</v>
      </c>
      <c r="C2" s="169"/>
      <c r="D2" s="169"/>
      <c r="F2" s="169"/>
      <c r="G2" s="169"/>
      <c r="H2" s="169"/>
    </row>
    <row r="3" spans="1:11" ht="13" x14ac:dyDescent="0.15">
      <c r="A3" s="11" t="s">
        <v>4</v>
      </c>
      <c r="B3" s="11">
        <f>'1) DECOUVERTE BESOIN'!D5</f>
        <v>3</v>
      </c>
      <c r="F3" s="169"/>
      <c r="G3" s="169"/>
      <c r="H3" s="169"/>
    </row>
    <row r="4" spans="1:11" ht="13" x14ac:dyDescent="0.15">
      <c r="A4" s="11" t="s">
        <v>7</v>
      </c>
      <c r="B4" s="11">
        <f>'1) DECOUVERTE BESOIN'!D7</f>
        <v>0</v>
      </c>
    </row>
    <row r="5" spans="1:11" ht="13" x14ac:dyDescent="0.15">
      <c r="A5" s="11" t="s">
        <v>10</v>
      </c>
      <c r="B5" s="11">
        <f>'1) DECOUVERTE BESOIN'!D9</f>
        <v>0</v>
      </c>
      <c r="F5" s="3" t="s">
        <v>74</v>
      </c>
      <c r="J5" s="3" t="s">
        <v>55</v>
      </c>
    </row>
    <row r="6" spans="1:11" ht="13" x14ac:dyDescent="0.15">
      <c r="A6" s="11" t="s">
        <v>13</v>
      </c>
      <c r="B6" s="11">
        <f>'1) DECOUVERTE BESOIN'!D11</f>
        <v>5</v>
      </c>
      <c r="F6" s="192" t="s">
        <v>75</v>
      </c>
      <c r="G6" s="169"/>
      <c r="H6" s="169"/>
      <c r="J6" s="193">
        <v>400</v>
      </c>
    </row>
    <row r="7" spans="1:11" ht="13" x14ac:dyDescent="0.15">
      <c r="A7" s="11" t="s">
        <v>16</v>
      </c>
      <c r="B7" s="11">
        <f>'1) DECOUVERTE BESOIN'!D13</f>
        <v>2</v>
      </c>
      <c r="F7" s="169"/>
      <c r="G7" s="169"/>
      <c r="H7" s="169"/>
      <c r="J7" s="169"/>
    </row>
    <row r="8" spans="1:11" ht="13" x14ac:dyDescent="0.15">
      <c r="A8" s="11" t="s">
        <v>19</v>
      </c>
      <c r="B8" s="11">
        <f>'1) DECOUVERTE BESOIN'!D15</f>
        <v>0</v>
      </c>
    </row>
    <row r="9" spans="1:11" ht="13" x14ac:dyDescent="0.15">
      <c r="A9" s="11" t="s">
        <v>23</v>
      </c>
      <c r="B9" s="11">
        <f>'1) DECOUVERTE BESOIN'!D17</f>
        <v>1</v>
      </c>
      <c r="F9" s="187" t="s">
        <v>76</v>
      </c>
      <c r="G9" s="187" t="s">
        <v>77</v>
      </c>
      <c r="H9" s="187" t="s">
        <v>78</v>
      </c>
    </row>
    <row r="10" spans="1:11" ht="33.75" customHeight="1" x14ac:dyDescent="0.15">
      <c r="C10" s="194" t="s">
        <v>60</v>
      </c>
      <c r="D10" s="169"/>
      <c r="F10" s="188"/>
      <c r="G10" s="188"/>
      <c r="H10" s="188"/>
    </row>
    <row r="11" spans="1:11" ht="45" customHeight="1" x14ac:dyDescent="0.15">
      <c r="C11" s="43" t="s">
        <v>4</v>
      </c>
      <c r="D11" s="44">
        <f t="shared" ref="D11:D17" si="0">(B3/SUM(B$3:B$9))</f>
        <v>0.27272727272727271</v>
      </c>
      <c r="F11" s="45" t="s">
        <v>79</v>
      </c>
      <c r="G11" s="45" t="s">
        <v>80</v>
      </c>
      <c r="H11" s="45" t="s">
        <v>81</v>
      </c>
      <c r="I11" s="46"/>
      <c r="J11" s="189" t="str">
        <f t="shared" ref="J11:J17" si="1">IF(D11&gt;0,"CE CAP DOIT ETRE TRAITE OBLIGATOIREMENT","")</f>
        <v>CE CAP DOIT ETRE TRAITE OBLIGATOIREMENT</v>
      </c>
      <c r="K11" s="169"/>
    </row>
    <row r="12" spans="1:11" ht="45" customHeight="1" x14ac:dyDescent="0.15">
      <c r="C12" s="43" t="s">
        <v>7</v>
      </c>
      <c r="D12" s="44">
        <f t="shared" si="0"/>
        <v>0</v>
      </c>
      <c r="F12" s="47"/>
      <c r="G12" s="47"/>
      <c r="H12" s="47"/>
      <c r="I12" s="46"/>
      <c r="J12" s="189" t="str">
        <f t="shared" si="1"/>
        <v/>
      </c>
      <c r="K12" s="169"/>
    </row>
    <row r="13" spans="1:11" ht="45" customHeight="1" x14ac:dyDescent="0.15">
      <c r="C13" s="43" t="s">
        <v>10</v>
      </c>
      <c r="D13" s="44">
        <f t="shared" si="0"/>
        <v>0</v>
      </c>
      <c r="F13" s="45"/>
      <c r="G13" s="45"/>
      <c r="H13" s="45"/>
      <c r="I13" s="46"/>
      <c r="J13" s="189" t="str">
        <f t="shared" si="1"/>
        <v/>
      </c>
      <c r="K13" s="169"/>
    </row>
    <row r="14" spans="1:11" ht="45" customHeight="1" x14ac:dyDescent="0.15">
      <c r="C14" s="43" t="s">
        <v>13</v>
      </c>
      <c r="D14" s="44">
        <f t="shared" si="0"/>
        <v>0.45454545454545453</v>
      </c>
      <c r="F14" s="47" t="s">
        <v>82</v>
      </c>
      <c r="G14" s="47" t="s">
        <v>83</v>
      </c>
      <c r="H14" s="47" t="s">
        <v>84</v>
      </c>
      <c r="I14" s="46"/>
      <c r="J14" s="189" t="str">
        <f t="shared" si="1"/>
        <v>CE CAP DOIT ETRE TRAITE OBLIGATOIREMENT</v>
      </c>
      <c r="K14" s="169"/>
    </row>
    <row r="15" spans="1:11" ht="45" customHeight="1" x14ac:dyDescent="0.15">
      <c r="C15" s="43" t="s">
        <v>16</v>
      </c>
      <c r="D15" s="44">
        <f t="shared" si="0"/>
        <v>0.18181818181818182</v>
      </c>
      <c r="F15" s="45" t="s">
        <v>85</v>
      </c>
      <c r="G15" s="45" t="s">
        <v>86</v>
      </c>
      <c r="H15" s="45" t="s">
        <v>87</v>
      </c>
      <c r="I15" s="46"/>
      <c r="J15" s="189" t="str">
        <f t="shared" si="1"/>
        <v>CE CAP DOIT ETRE TRAITE OBLIGATOIREMENT</v>
      </c>
      <c r="K15" s="169"/>
    </row>
    <row r="16" spans="1:11" ht="45" customHeight="1" x14ac:dyDescent="0.15">
      <c r="C16" s="43" t="s">
        <v>19</v>
      </c>
      <c r="D16" s="44">
        <f t="shared" si="0"/>
        <v>0</v>
      </c>
      <c r="F16" s="47"/>
      <c r="G16" s="47"/>
      <c r="H16" s="47"/>
      <c r="I16" s="46"/>
      <c r="J16" s="189" t="str">
        <f t="shared" si="1"/>
        <v/>
      </c>
      <c r="K16" s="169"/>
    </row>
    <row r="17" spans="3:11" ht="45" customHeight="1" x14ac:dyDescent="0.15">
      <c r="C17" s="43" t="s">
        <v>23</v>
      </c>
      <c r="D17" s="44">
        <f t="shared" si="0"/>
        <v>9.0909090909090912E-2</v>
      </c>
      <c r="F17" s="45" t="s">
        <v>88</v>
      </c>
      <c r="G17" s="45" t="s">
        <v>89</v>
      </c>
      <c r="H17" s="45" t="s">
        <v>90</v>
      </c>
      <c r="I17" s="46"/>
      <c r="J17" s="189" t="str">
        <f t="shared" si="1"/>
        <v>CE CAP DOIT ETRE TRAITE OBLIGATOIREMENT</v>
      </c>
      <c r="K17" s="169"/>
    </row>
  </sheetData>
  <mergeCells count="15">
    <mergeCell ref="J15:K15"/>
    <mergeCell ref="J16:K16"/>
    <mergeCell ref="J17:K17"/>
    <mergeCell ref="F1:H3"/>
    <mergeCell ref="B2:D2"/>
    <mergeCell ref="F6:H7"/>
    <mergeCell ref="J6:J7"/>
    <mergeCell ref="F9:F10"/>
    <mergeCell ref="G9:G10"/>
    <mergeCell ref="C10:D10"/>
    <mergeCell ref="H9:H10"/>
    <mergeCell ref="J11:K11"/>
    <mergeCell ref="J12:K12"/>
    <mergeCell ref="J13:K13"/>
    <mergeCell ref="J14:K14"/>
  </mergeCells>
  <conditionalFormatting sqref="A1:A3 B1:B9">
    <cfRule type="cellIs" dxfId="15" priority="1" operator="equal">
      <formula>4</formula>
    </cfRule>
    <cfRule type="cellIs" dxfId="14" priority="2" operator="equal">
      <formula>3</formula>
    </cfRule>
  </conditionalFormatting>
  <conditionalFormatting sqref="B1:B9">
    <cfRule type="cellIs" dxfId="13" priority="3" operator="equal">
      <formula>6</formula>
    </cfRule>
    <cfRule type="cellIs" dxfId="12" priority="4" operator="equal">
      <formula>2</formula>
    </cfRule>
    <cfRule type="cellIs" dxfId="11" priority="5" operator="equal">
      <formula>5</formula>
    </cfRule>
    <cfRule type="cellIs" dxfId="10" priority="6" operator="equal">
      <formula>1</formula>
    </cfRule>
    <cfRule type="cellIs" dxfId="9" priority="7" operator="equal">
      <formula>6</formula>
    </cfRule>
    <cfRule type="cellIs" dxfId="8" priority="12" operator="equal">
      <formula>1</formula>
    </cfRule>
  </conditionalFormatting>
  <conditionalFormatting sqref="D11:D17">
    <cfRule type="cellIs" dxfId="7" priority="13" operator="greaterThan">
      <formula>0</formula>
    </cfRule>
  </conditionalFormatting>
  <conditionalFormatting sqref="I11:K17">
    <cfRule type="cellIs" dxfId="6" priority="14" operator="equal">
      <formula>"CE CAP DOIT ETRE TRAITE OBLIGATOIREMENT"</formula>
    </cfRule>
  </conditionalFormatting>
  <pageMargins left="0.7" right="0.7" top="0.75" bottom="0.75" header="0.3" footer="0.3"/>
  <drawing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sheetPr>
  <dimension ref="A1:AA1006"/>
  <sheetViews>
    <sheetView showGridLines="0" topLeftCell="B5" zoomScale="189" workbookViewId="0">
      <selection activeCell="D8" sqref="D8"/>
    </sheetView>
  </sheetViews>
  <sheetFormatPr baseColWidth="10" defaultColWidth="12.6640625" defaultRowHeight="15.75" customHeight="1" x14ac:dyDescent="0.15"/>
  <cols>
    <col min="1" max="1" width="17.1640625" customWidth="1"/>
    <col min="2" max="2" width="22" customWidth="1"/>
    <col min="3" max="3" width="11.1640625" customWidth="1"/>
    <col min="6" max="6" width="1.1640625" customWidth="1"/>
    <col min="7" max="7" width="9.33203125" customWidth="1"/>
    <col min="8" max="8" width="18.83203125" customWidth="1"/>
    <col min="10" max="10" width="1.1640625" customWidth="1"/>
    <col min="11" max="11" width="15.6640625" customWidth="1"/>
    <col min="13" max="13" width="1.33203125" customWidth="1"/>
    <col min="15" max="15" width="1.33203125" customWidth="1"/>
    <col min="17" max="17" width="16.1640625" customWidth="1"/>
    <col min="18" max="18" width="19.6640625" customWidth="1"/>
    <col min="19" max="19" width="1.1640625" customWidth="1"/>
    <col min="21" max="21" width="0.83203125" customWidth="1"/>
    <col min="23" max="23" width="13.6640625" customWidth="1"/>
  </cols>
  <sheetData>
    <row r="1" spans="1:27" ht="13" x14ac:dyDescent="0.15">
      <c r="A1" s="170" t="s">
        <v>91</v>
      </c>
      <c r="B1" s="169"/>
      <c r="C1" s="169"/>
      <c r="D1" s="169"/>
      <c r="E1" s="169"/>
    </row>
    <row r="2" spans="1:27" ht="15.75" customHeight="1" x14ac:dyDescent="0.15">
      <c r="A2" s="169"/>
      <c r="B2" s="169"/>
      <c r="C2" s="169"/>
      <c r="D2" s="169"/>
      <c r="E2" s="169"/>
    </row>
    <row r="3" spans="1:27" ht="13" x14ac:dyDescent="0.15">
      <c r="A3" s="169"/>
      <c r="B3" s="169"/>
      <c r="C3" s="169"/>
      <c r="D3" s="169"/>
      <c r="E3" s="169"/>
      <c r="G3" s="195" t="s">
        <v>92</v>
      </c>
      <c r="H3" s="196"/>
      <c r="I3" s="197"/>
      <c r="K3" s="198" t="s">
        <v>93</v>
      </c>
      <c r="L3" s="197"/>
    </row>
    <row r="4" spans="1:27" ht="4.5" customHeight="1" x14ac:dyDescent="0.15">
      <c r="A4" s="48"/>
      <c r="B4" s="48"/>
    </row>
    <row r="5" spans="1:27" ht="42" x14ac:dyDescent="0.15">
      <c r="A5" s="199" t="s">
        <v>94</v>
      </c>
      <c r="B5" s="197"/>
      <c r="C5" s="49" t="s">
        <v>55</v>
      </c>
      <c r="D5" s="49" t="s">
        <v>95</v>
      </c>
      <c r="E5" s="49" t="s">
        <v>96</v>
      </c>
      <c r="F5" s="1"/>
      <c r="G5" s="50" t="s">
        <v>97</v>
      </c>
      <c r="H5" s="51" t="s">
        <v>98</v>
      </c>
      <c r="I5" s="50" t="s">
        <v>99</v>
      </c>
      <c r="J5" s="1"/>
      <c r="K5" s="52" t="s">
        <v>100</v>
      </c>
      <c r="L5" s="53" t="s">
        <v>101</v>
      </c>
      <c r="M5" s="1"/>
      <c r="N5" s="54" t="s">
        <v>102</v>
      </c>
      <c r="O5" s="1"/>
      <c r="P5" s="55" t="s">
        <v>103</v>
      </c>
      <c r="Q5" s="56" t="s">
        <v>104</v>
      </c>
      <c r="R5" s="57" t="s">
        <v>105</v>
      </c>
      <c r="T5" s="58" t="s">
        <v>106</v>
      </c>
      <c r="U5" s="1"/>
      <c r="V5" s="59" t="s">
        <v>107</v>
      </c>
      <c r="W5" s="60" t="s">
        <v>108</v>
      </c>
      <c r="X5" s="61" t="s">
        <v>109</v>
      </c>
      <c r="Y5" s="1"/>
      <c r="Z5" s="1"/>
      <c r="AA5" s="1"/>
    </row>
    <row r="6" spans="1:27" ht="6.75" customHeight="1" x14ac:dyDescent="0.15">
      <c r="A6" s="48"/>
      <c r="B6" s="48"/>
      <c r="D6" s="16"/>
      <c r="E6" s="2"/>
      <c r="G6" s="62"/>
      <c r="H6" s="63"/>
      <c r="I6" s="64"/>
      <c r="K6" s="62"/>
      <c r="N6" s="2"/>
      <c r="P6" s="62"/>
    </row>
    <row r="7" spans="1:27" ht="14" x14ac:dyDescent="0.15">
      <c r="A7" s="65" t="s">
        <v>110</v>
      </c>
      <c r="B7" s="66" t="str">
        <f>'2) PREMIERE OFFRE'!F6</f>
        <v>Le creuzoir X125</v>
      </c>
      <c r="C7" s="67">
        <f>'2) PREMIERE OFFRE'!J6</f>
        <v>250</v>
      </c>
      <c r="D7" s="68">
        <v>2</v>
      </c>
      <c r="E7" s="69">
        <f t="shared" ref="E7:E8" si="0">C7*D7</f>
        <v>500</v>
      </c>
      <c r="G7" s="70">
        <v>0.35</v>
      </c>
      <c r="H7" s="71">
        <f t="shared" ref="H7:H8" si="1">(C7*G7)*0.8</f>
        <v>70</v>
      </c>
      <c r="I7" s="72">
        <f t="shared" ref="I7:I8" si="2">H7/C7</f>
        <v>0.28000000000000003</v>
      </c>
      <c r="K7" s="70">
        <v>0.2</v>
      </c>
      <c r="L7" s="67">
        <f t="shared" ref="L7:L8" si="3">IF(K7&lt;=I7,K7*(C7*D7),"C'EST TROP !")</f>
        <v>100</v>
      </c>
      <c r="N7" s="73">
        <f t="shared" ref="N7:N8" si="4">(C7*D7)-L7</f>
        <v>400</v>
      </c>
      <c r="P7" s="74">
        <v>0.2</v>
      </c>
      <c r="Q7" s="67">
        <f t="shared" ref="Q7:Q8" si="5">N7*P7</f>
        <v>80</v>
      </c>
      <c r="R7" s="67">
        <f t="shared" ref="R7:R8" si="6">P7*E7</f>
        <v>100</v>
      </c>
      <c r="T7" s="67">
        <f t="shared" ref="T7:T8" si="7">(G7-K7)*E7</f>
        <v>74.999999999999986</v>
      </c>
      <c r="V7" s="67">
        <f t="shared" ref="V7:V8" si="8">Q7+N7</f>
        <v>480</v>
      </c>
      <c r="W7" s="67">
        <f t="shared" ref="W7:W8" si="9">R7+E7</f>
        <v>600</v>
      </c>
      <c r="X7" s="67">
        <f t="shared" ref="X7:X8" si="10">W7-V7</f>
        <v>120</v>
      </c>
    </row>
    <row r="8" spans="1:27" ht="14" x14ac:dyDescent="0.15">
      <c r="A8" s="75" t="s">
        <v>111</v>
      </c>
      <c r="B8" s="75" t="str">
        <f>'3) DEUXIEME OFFRE'!F6</f>
        <v xml:space="preserve">Le creuzoir X165 </v>
      </c>
      <c r="C8" s="76">
        <f>'3) DEUXIEME OFFRE'!J6</f>
        <v>400</v>
      </c>
      <c r="D8" s="77">
        <v>1</v>
      </c>
      <c r="E8" s="78">
        <f t="shared" si="0"/>
        <v>400</v>
      </c>
      <c r="G8" s="79">
        <v>0.25</v>
      </c>
      <c r="H8" s="80">
        <f t="shared" si="1"/>
        <v>80</v>
      </c>
      <c r="I8" s="81">
        <f t="shared" si="2"/>
        <v>0.2</v>
      </c>
      <c r="K8" s="79">
        <v>0</v>
      </c>
      <c r="L8" s="82">
        <f t="shared" si="3"/>
        <v>0</v>
      </c>
      <c r="N8" s="78">
        <f t="shared" si="4"/>
        <v>400</v>
      </c>
      <c r="P8" s="83">
        <v>0.2</v>
      </c>
      <c r="Q8" s="84">
        <f t="shared" si="5"/>
        <v>80</v>
      </c>
      <c r="R8" s="82">
        <f t="shared" si="6"/>
        <v>80</v>
      </c>
      <c r="T8" s="76">
        <f t="shared" si="7"/>
        <v>100</v>
      </c>
      <c r="V8" s="76">
        <f t="shared" si="8"/>
        <v>480</v>
      </c>
      <c r="W8" s="76">
        <f t="shared" si="9"/>
        <v>480</v>
      </c>
      <c r="X8" s="76">
        <f t="shared" si="10"/>
        <v>0</v>
      </c>
    </row>
    <row r="9" spans="1:27" ht="13" x14ac:dyDescent="0.15">
      <c r="A9" s="48"/>
      <c r="B9" s="200" t="s">
        <v>112</v>
      </c>
      <c r="C9" s="169"/>
      <c r="D9" s="169"/>
      <c r="E9" s="86">
        <f>E7+E8</f>
        <v>900</v>
      </c>
      <c r="I9" s="87"/>
      <c r="K9" s="88" t="s">
        <v>113</v>
      </c>
      <c r="L9" s="86">
        <f>SUM(L7:L8)</f>
        <v>100</v>
      </c>
      <c r="P9" s="88" t="s">
        <v>114</v>
      </c>
      <c r="Q9" s="86">
        <f>SUM(Q7:Q8)</f>
        <v>160</v>
      </c>
      <c r="R9" s="86">
        <f>R7+R8</f>
        <v>180</v>
      </c>
      <c r="T9" s="86">
        <f>T7+T8</f>
        <v>175</v>
      </c>
      <c r="V9" s="89">
        <f t="shared" ref="V9:X9" si="11">V7+V8</f>
        <v>960</v>
      </c>
      <c r="W9" s="89">
        <f t="shared" si="11"/>
        <v>1080</v>
      </c>
      <c r="X9" s="89">
        <f t="shared" si="11"/>
        <v>120</v>
      </c>
    </row>
    <row r="10" spans="1:27" ht="6" customHeight="1" x14ac:dyDescent="0.15">
      <c r="A10" s="48"/>
      <c r="B10" s="48"/>
      <c r="C10" s="85"/>
      <c r="D10" s="85"/>
      <c r="E10" s="90"/>
      <c r="I10" s="87"/>
      <c r="K10" s="88"/>
      <c r="L10" s="90"/>
      <c r="P10" s="88"/>
      <c r="Q10" s="90"/>
    </row>
    <row r="11" spans="1:27" ht="18" x14ac:dyDescent="0.2">
      <c r="A11" s="48"/>
      <c r="B11" s="201" t="s">
        <v>115</v>
      </c>
      <c r="C11" s="202"/>
      <c r="D11" s="91">
        <f>SUM(D7:D8)</f>
        <v>3</v>
      </c>
      <c r="E11" s="92"/>
      <c r="I11" s="87"/>
      <c r="K11" s="203" t="s">
        <v>116</v>
      </c>
      <c r="L11" s="204"/>
      <c r="M11" s="93"/>
      <c r="N11" s="94">
        <f>N7+N8</f>
        <v>800</v>
      </c>
    </row>
    <row r="12" spans="1:27" ht="21.75" customHeight="1" x14ac:dyDescent="0.15">
      <c r="A12" s="48"/>
      <c r="B12" s="48"/>
      <c r="I12" s="87"/>
      <c r="K12" s="62"/>
    </row>
    <row r="13" spans="1:27" ht="28" x14ac:dyDescent="0.15">
      <c r="A13" s="95" t="s">
        <v>117</v>
      </c>
      <c r="B13" s="95" t="s">
        <v>118</v>
      </c>
      <c r="C13" s="96">
        <v>50</v>
      </c>
      <c r="D13" s="97">
        <v>3</v>
      </c>
      <c r="E13" s="98">
        <f t="shared" ref="E13:E15" si="12">C13*D13</f>
        <v>150</v>
      </c>
      <c r="F13" s="99"/>
      <c r="G13" s="100">
        <v>1</v>
      </c>
      <c r="H13" s="101">
        <f t="shared" ref="H13:H14" si="13">(C13*G13)</f>
        <v>50</v>
      </c>
      <c r="I13" s="102">
        <f t="shared" ref="I13:I15" si="14">H13/C13</f>
        <v>1</v>
      </c>
      <c r="J13" s="99"/>
      <c r="K13" s="100">
        <v>1</v>
      </c>
      <c r="L13" s="103">
        <f t="shared" ref="L13:L15" si="15">IF(K13&gt;I13,"C'EST TROP",K13*C13)</f>
        <v>50</v>
      </c>
      <c r="M13" s="99"/>
      <c r="N13" s="98">
        <f t="shared" ref="N13:N15" si="16">E13*(1-K13)</f>
        <v>0</v>
      </c>
      <c r="O13" s="99"/>
      <c r="P13" s="104">
        <v>0.2</v>
      </c>
      <c r="Q13" s="103">
        <f t="shared" ref="Q13:Q15" si="17">N13*P13</f>
        <v>0</v>
      </c>
      <c r="R13" s="103">
        <f t="shared" ref="R13:R15" si="18">P13*E13</f>
        <v>30</v>
      </c>
      <c r="S13" s="99"/>
      <c r="T13" s="103">
        <f t="shared" ref="T13:T15" si="19">(G13-K13)*E13</f>
        <v>0</v>
      </c>
      <c r="U13" s="99"/>
      <c r="V13" s="103">
        <f t="shared" ref="V13:V15" si="20">Q13+N13</f>
        <v>0</v>
      </c>
      <c r="W13" s="103">
        <f t="shared" ref="W13:W15" si="21">R13+E13</f>
        <v>180</v>
      </c>
      <c r="X13" s="103">
        <f t="shared" ref="X13:X15" si="22">W13-V13</f>
        <v>180</v>
      </c>
      <c r="Y13" s="99"/>
      <c r="Z13" s="99"/>
      <c r="AA13" s="99"/>
    </row>
    <row r="14" spans="1:27" ht="38.25" customHeight="1" x14ac:dyDescent="0.15">
      <c r="A14" s="105" t="s">
        <v>119</v>
      </c>
      <c r="B14" s="105" t="s">
        <v>120</v>
      </c>
      <c r="C14" s="106">
        <v>350</v>
      </c>
      <c r="D14" s="107">
        <v>1</v>
      </c>
      <c r="E14" s="108">
        <f t="shared" si="12"/>
        <v>350</v>
      </c>
      <c r="F14" s="99"/>
      <c r="G14" s="109">
        <v>0.73</v>
      </c>
      <c r="H14" s="110">
        <f t="shared" si="13"/>
        <v>255.5</v>
      </c>
      <c r="I14" s="111">
        <f t="shared" si="14"/>
        <v>0.73</v>
      </c>
      <c r="J14" s="99"/>
      <c r="K14" s="112">
        <v>0</v>
      </c>
      <c r="L14" s="113">
        <f t="shared" si="15"/>
        <v>0</v>
      </c>
      <c r="M14" s="99"/>
      <c r="N14" s="114">
        <f t="shared" si="16"/>
        <v>350</v>
      </c>
      <c r="O14" s="99"/>
      <c r="P14" s="115">
        <v>5.5E-2</v>
      </c>
      <c r="Q14" s="116">
        <f t="shared" si="17"/>
        <v>19.25</v>
      </c>
      <c r="R14" s="116">
        <f t="shared" si="18"/>
        <v>19.25</v>
      </c>
      <c r="S14" s="99"/>
      <c r="T14" s="113">
        <f t="shared" si="19"/>
        <v>255.5</v>
      </c>
      <c r="U14" s="99"/>
      <c r="V14" s="113">
        <f t="shared" si="20"/>
        <v>369.25</v>
      </c>
      <c r="W14" s="113">
        <f t="shared" si="21"/>
        <v>369.25</v>
      </c>
      <c r="X14" s="113">
        <f t="shared" si="22"/>
        <v>0</v>
      </c>
      <c r="Y14" s="99"/>
      <c r="Z14" s="99"/>
      <c r="AA14" s="99"/>
    </row>
    <row r="15" spans="1:27" ht="28" x14ac:dyDescent="0.15">
      <c r="A15" s="95" t="s">
        <v>121</v>
      </c>
      <c r="B15" s="95" t="s">
        <v>122</v>
      </c>
      <c r="C15" s="96">
        <v>75</v>
      </c>
      <c r="D15" s="97">
        <v>3</v>
      </c>
      <c r="E15" s="98">
        <f t="shared" si="12"/>
        <v>225</v>
      </c>
      <c r="F15" s="99"/>
      <c r="G15" s="100">
        <v>0.05</v>
      </c>
      <c r="H15" s="110">
        <f>(C15*G15)*0.8</f>
        <v>3</v>
      </c>
      <c r="I15" s="117">
        <f t="shared" si="14"/>
        <v>0.04</v>
      </c>
      <c r="J15" s="99"/>
      <c r="K15" s="100">
        <v>0</v>
      </c>
      <c r="L15" s="103">
        <f t="shared" si="15"/>
        <v>0</v>
      </c>
      <c r="M15" s="99"/>
      <c r="N15" s="98">
        <f t="shared" si="16"/>
        <v>225</v>
      </c>
      <c r="O15" s="99"/>
      <c r="P15" s="104">
        <v>0.2</v>
      </c>
      <c r="Q15" s="103">
        <f t="shared" si="17"/>
        <v>45</v>
      </c>
      <c r="R15" s="103">
        <f t="shared" si="18"/>
        <v>45</v>
      </c>
      <c r="S15" s="99"/>
      <c r="T15" s="103">
        <f t="shared" si="19"/>
        <v>11.25</v>
      </c>
      <c r="U15" s="99"/>
      <c r="V15" s="103">
        <f t="shared" si="20"/>
        <v>270</v>
      </c>
      <c r="W15" s="103">
        <f t="shared" si="21"/>
        <v>270</v>
      </c>
      <c r="X15" s="103">
        <f t="shared" si="22"/>
        <v>0</v>
      </c>
      <c r="Y15" s="99"/>
      <c r="Z15" s="99"/>
      <c r="AA15" s="99"/>
    </row>
    <row r="16" spans="1:27" ht="13" x14ac:dyDescent="0.15">
      <c r="A16" s="118"/>
      <c r="B16" s="200" t="s">
        <v>123</v>
      </c>
      <c r="C16" s="169"/>
      <c r="D16" s="169"/>
      <c r="E16" s="86">
        <f>SUM(E13:E15)</f>
        <v>725</v>
      </c>
      <c r="F16" s="99"/>
      <c r="G16" s="99"/>
      <c r="H16" s="99"/>
      <c r="I16" s="119"/>
      <c r="J16" s="99"/>
      <c r="K16" s="88" t="s">
        <v>124</v>
      </c>
      <c r="L16" s="86">
        <f>SUM(L13:L15)</f>
        <v>50</v>
      </c>
      <c r="M16" s="99"/>
      <c r="N16" s="99"/>
      <c r="O16" s="99"/>
      <c r="P16" s="88" t="s">
        <v>114</v>
      </c>
      <c r="Q16" s="86">
        <f t="shared" ref="Q16:R16" si="23">SUM(Q13:Q15)</f>
        <v>64.25</v>
      </c>
      <c r="R16" s="86">
        <f t="shared" si="23"/>
        <v>94.25</v>
      </c>
      <c r="S16" s="99"/>
      <c r="T16" s="86">
        <f>SUM(T13:T15)</f>
        <v>266.75</v>
      </c>
      <c r="U16" s="99"/>
      <c r="V16" s="86">
        <f t="shared" ref="V16:X16" si="24">SUM(V13:V15)</f>
        <v>639.25</v>
      </c>
      <c r="W16" s="86">
        <f t="shared" si="24"/>
        <v>819.25</v>
      </c>
      <c r="X16" s="86">
        <f t="shared" si="24"/>
        <v>180</v>
      </c>
      <c r="Y16" s="99"/>
      <c r="Z16" s="99"/>
      <c r="AA16" s="99"/>
    </row>
    <row r="17" spans="1:27" ht="7.5" customHeight="1" x14ac:dyDescent="0.15">
      <c r="A17" s="118"/>
      <c r="B17" s="118"/>
      <c r="C17" s="85"/>
      <c r="D17" s="85"/>
      <c r="E17" s="86"/>
      <c r="F17" s="99"/>
      <c r="G17" s="99"/>
      <c r="H17" s="99"/>
      <c r="I17" s="119"/>
      <c r="J17" s="99"/>
      <c r="K17" s="88"/>
      <c r="L17" s="86"/>
      <c r="M17" s="99"/>
      <c r="N17" s="99"/>
      <c r="O17" s="99"/>
      <c r="P17" s="88"/>
      <c r="Q17" s="86"/>
      <c r="R17" s="99"/>
      <c r="S17" s="99"/>
      <c r="T17" s="99"/>
      <c r="U17" s="99"/>
      <c r="V17" s="99"/>
      <c r="W17" s="99"/>
      <c r="X17" s="99"/>
      <c r="Y17" s="99"/>
      <c r="Z17" s="99"/>
      <c r="AA17" s="99"/>
    </row>
    <row r="18" spans="1:27" ht="18" x14ac:dyDescent="0.2">
      <c r="B18" s="201" t="s">
        <v>125</v>
      </c>
      <c r="C18" s="202"/>
      <c r="D18" s="91">
        <f>SUM(D13:D15)</f>
        <v>7</v>
      </c>
      <c r="I18" s="119"/>
      <c r="J18" s="99"/>
      <c r="K18" s="203" t="s">
        <v>126</v>
      </c>
      <c r="L18" s="204"/>
      <c r="M18" s="93"/>
      <c r="N18" s="94">
        <f>SUM(N13:N15)</f>
        <v>575</v>
      </c>
      <c r="O18" s="99"/>
      <c r="P18" s="99"/>
      <c r="Q18" s="99"/>
      <c r="R18" s="99"/>
      <c r="S18" s="99"/>
      <c r="T18" s="99"/>
      <c r="U18" s="99"/>
      <c r="V18" s="99"/>
      <c r="W18" s="99"/>
      <c r="X18" s="99"/>
      <c r="Y18" s="99"/>
      <c r="Z18" s="99"/>
      <c r="AA18" s="99"/>
    </row>
    <row r="19" spans="1:27" ht="30.75" customHeight="1" x14ac:dyDescent="0.15">
      <c r="A19" s="48"/>
      <c r="B19" s="48"/>
      <c r="I19" s="87"/>
      <c r="K19" s="62"/>
    </row>
    <row r="20" spans="1:27" ht="18" x14ac:dyDescent="0.2">
      <c r="A20" s="48"/>
      <c r="B20" s="212" t="s">
        <v>127</v>
      </c>
      <c r="C20" s="202"/>
      <c r="D20" s="202"/>
      <c r="E20" s="120">
        <f>E9+E16</f>
        <v>1625</v>
      </c>
      <c r="I20" s="87"/>
      <c r="K20" s="213" t="s">
        <v>128</v>
      </c>
      <c r="L20" s="214"/>
      <c r="M20" s="121"/>
      <c r="N20" s="122">
        <f>N11+N18</f>
        <v>1375</v>
      </c>
    </row>
    <row r="21" spans="1:27" ht="7.5" customHeight="1" x14ac:dyDescent="0.15">
      <c r="A21" s="48"/>
      <c r="B21" s="48"/>
    </row>
    <row r="22" spans="1:27" ht="18" x14ac:dyDescent="0.2">
      <c r="A22" s="48"/>
      <c r="B22" s="215" t="s">
        <v>129</v>
      </c>
      <c r="C22" s="202"/>
      <c r="D22" s="202"/>
      <c r="E22" s="123">
        <f>R9+R16</f>
        <v>274.25</v>
      </c>
      <c r="K22" s="205" t="s">
        <v>130</v>
      </c>
      <c r="L22" s="206"/>
      <c r="M22" s="124"/>
      <c r="N22" s="125">
        <f>Q9+Q16</f>
        <v>224.25</v>
      </c>
    </row>
    <row r="23" spans="1:27" ht="13" x14ac:dyDescent="0.15">
      <c r="A23" s="48"/>
      <c r="B23" s="48"/>
    </row>
    <row r="24" spans="1:27" ht="18" x14ac:dyDescent="0.2">
      <c r="A24" s="48"/>
      <c r="B24" s="216" t="s">
        <v>131</v>
      </c>
      <c r="C24" s="169"/>
      <c r="D24" s="169"/>
      <c r="E24" s="126">
        <f>E20+E22</f>
        <v>1899.25</v>
      </c>
      <c r="K24" s="207" t="s">
        <v>132</v>
      </c>
      <c r="L24" s="169"/>
      <c r="M24" s="127"/>
      <c r="N24" s="128">
        <f>N20+N22</f>
        <v>1599.25</v>
      </c>
    </row>
    <row r="25" spans="1:27" ht="13" x14ac:dyDescent="0.15">
      <c r="A25" s="48"/>
      <c r="B25" s="48"/>
    </row>
    <row r="26" spans="1:27" ht="13" x14ac:dyDescent="0.15">
      <c r="A26" s="48"/>
      <c r="B26" s="48"/>
      <c r="C26" s="208" t="s">
        <v>133</v>
      </c>
      <c r="D26" s="209"/>
      <c r="E26" s="209"/>
      <c r="F26" s="209"/>
      <c r="G26" s="209"/>
      <c r="H26" s="129">
        <f>L9+L16</f>
        <v>150</v>
      </c>
    </row>
    <row r="27" spans="1:27" ht="13" x14ac:dyDescent="0.15">
      <c r="A27" s="48"/>
      <c r="B27" s="48"/>
    </row>
    <row r="28" spans="1:27" ht="13" x14ac:dyDescent="0.15">
      <c r="A28" s="48"/>
      <c r="B28" s="48"/>
      <c r="C28" s="210" t="s">
        <v>134</v>
      </c>
      <c r="D28" s="211"/>
      <c r="E28" s="211"/>
      <c r="F28" s="211"/>
      <c r="G28" s="211"/>
      <c r="H28" s="130">
        <f>E24-N24</f>
        <v>300</v>
      </c>
    </row>
    <row r="29" spans="1:27" ht="13" x14ac:dyDescent="0.15">
      <c r="A29" s="48"/>
      <c r="B29" s="48"/>
    </row>
    <row r="30" spans="1:27" ht="13" x14ac:dyDescent="0.15">
      <c r="A30" s="48"/>
      <c r="B30" s="48"/>
      <c r="C30" s="131"/>
      <c r="D30" s="131"/>
      <c r="E30" s="131"/>
      <c r="F30" s="131" t="s">
        <v>135</v>
      </c>
      <c r="G30" s="132">
        <f>T9+T16</f>
        <v>441.75</v>
      </c>
      <c r="H30" s="133">
        <f>G30/N20</f>
        <v>0.32127272727272727</v>
      </c>
    </row>
    <row r="31" spans="1:27" ht="13" x14ac:dyDescent="0.15">
      <c r="A31" s="48"/>
      <c r="B31" s="48"/>
    </row>
    <row r="32" spans="1:27" ht="13" x14ac:dyDescent="0.15">
      <c r="A32" s="48"/>
      <c r="B32" s="48"/>
    </row>
    <row r="33" spans="1:2" ht="13" x14ac:dyDescent="0.15">
      <c r="A33" s="48"/>
      <c r="B33" s="48"/>
    </row>
    <row r="34" spans="1:2" ht="13" x14ac:dyDescent="0.15">
      <c r="A34" s="48"/>
      <c r="B34" s="48"/>
    </row>
    <row r="35" spans="1:2" ht="13" x14ac:dyDescent="0.15">
      <c r="A35" s="48"/>
      <c r="B35" s="48"/>
    </row>
    <row r="36" spans="1:2" ht="13" x14ac:dyDescent="0.15">
      <c r="A36" s="48"/>
      <c r="B36" s="48"/>
    </row>
    <row r="37" spans="1:2" ht="13" x14ac:dyDescent="0.15">
      <c r="A37" s="48"/>
      <c r="B37" s="48"/>
    </row>
    <row r="38" spans="1:2" ht="13" x14ac:dyDescent="0.15">
      <c r="A38" s="48"/>
      <c r="B38" s="48"/>
    </row>
    <row r="39" spans="1:2" ht="13" x14ac:dyDescent="0.15">
      <c r="A39" s="48"/>
      <c r="B39" s="48"/>
    </row>
    <row r="40" spans="1:2" ht="13" x14ac:dyDescent="0.15">
      <c r="A40" s="48"/>
      <c r="B40" s="48"/>
    </row>
    <row r="41" spans="1:2" ht="13" x14ac:dyDescent="0.15">
      <c r="A41" s="48"/>
      <c r="B41" s="48"/>
    </row>
    <row r="42" spans="1:2" ht="13" x14ac:dyDescent="0.15">
      <c r="A42" s="48"/>
      <c r="B42" s="48"/>
    </row>
    <row r="43" spans="1:2" ht="13" x14ac:dyDescent="0.15">
      <c r="A43" s="48"/>
      <c r="B43" s="48"/>
    </row>
    <row r="44" spans="1:2" ht="13" x14ac:dyDescent="0.15">
      <c r="A44" s="48"/>
      <c r="B44" s="48"/>
    </row>
    <row r="45" spans="1:2" ht="13" x14ac:dyDescent="0.15">
      <c r="A45" s="48"/>
      <c r="B45" s="48"/>
    </row>
    <row r="46" spans="1:2" ht="13" x14ac:dyDescent="0.15">
      <c r="A46" s="48"/>
      <c r="B46" s="48"/>
    </row>
    <row r="47" spans="1:2" ht="13" x14ac:dyDescent="0.15">
      <c r="A47" s="48"/>
      <c r="B47" s="48"/>
    </row>
    <row r="48" spans="1:2" ht="13" x14ac:dyDescent="0.15">
      <c r="A48" s="48"/>
      <c r="B48" s="48"/>
    </row>
    <row r="49" spans="1:2" ht="13" x14ac:dyDescent="0.15">
      <c r="A49" s="48"/>
      <c r="B49" s="48"/>
    </row>
    <row r="50" spans="1:2" ht="13" x14ac:dyDescent="0.15">
      <c r="A50" s="48"/>
      <c r="B50" s="48"/>
    </row>
    <row r="51" spans="1:2" ht="13" x14ac:dyDescent="0.15">
      <c r="A51" s="48"/>
      <c r="B51" s="48"/>
    </row>
    <row r="52" spans="1:2" ht="13" x14ac:dyDescent="0.15">
      <c r="A52" s="48"/>
      <c r="B52" s="48"/>
    </row>
    <row r="53" spans="1:2" ht="13" x14ac:dyDescent="0.15">
      <c r="A53" s="48"/>
      <c r="B53" s="48"/>
    </row>
    <row r="54" spans="1:2" ht="13" x14ac:dyDescent="0.15">
      <c r="A54" s="48"/>
      <c r="B54" s="48"/>
    </row>
    <row r="55" spans="1:2" ht="13" x14ac:dyDescent="0.15">
      <c r="A55" s="48"/>
      <c r="B55" s="48"/>
    </row>
    <row r="56" spans="1:2" ht="13" x14ac:dyDescent="0.15">
      <c r="A56" s="48"/>
      <c r="B56" s="48"/>
    </row>
    <row r="57" spans="1:2" ht="13" x14ac:dyDescent="0.15">
      <c r="A57" s="48"/>
      <c r="B57" s="48"/>
    </row>
    <row r="58" spans="1:2" ht="13" x14ac:dyDescent="0.15">
      <c r="A58" s="48"/>
      <c r="B58" s="48"/>
    </row>
    <row r="59" spans="1:2" ht="13" x14ac:dyDescent="0.15">
      <c r="A59" s="48"/>
      <c r="B59" s="48"/>
    </row>
    <row r="60" spans="1:2" ht="13" x14ac:dyDescent="0.15">
      <c r="A60" s="48"/>
      <c r="B60" s="48"/>
    </row>
    <row r="61" spans="1:2" ht="13" x14ac:dyDescent="0.15">
      <c r="A61" s="48"/>
      <c r="B61" s="48"/>
    </row>
    <row r="62" spans="1:2" ht="13" x14ac:dyDescent="0.15">
      <c r="A62" s="48"/>
      <c r="B62" s="48"/>
    </row>
    <row r="63" spans="1:2" ht="13" x14ac:dyDescent="0.15">
      <c r="A63" s="48"/>
      <c r="B63" s="48"/>
    </row>
    <row r="64" spans="1:2" ht="13" x14ac:dyDescent="0.15">
      <c r="A64" s="48"/>
      <c r="B64" s="48"/>
    </row>
    <row r="65" spans="1:2" ht="13" x14ac:dyDescent="0.15">
      <c r="A65" s="48"/>
      <c r="B65" s="48"/>
    </row>
    <row r="66" spans="1:2" ht="13" x14ac:dyDescent="0.15">
      <c r="A66" s="48"/>
      <c r="B66" s="48"/>
    </row>
    <row r="67" spans="1:2" ht="13" x14ac:dyDescent="0.15">
      <c r="A67" s="48"/>
      <c r="B67" s="48"/>
    </row>
    <row r="68" spans="1:2" ht="13" x14ac:dyDescent="0.15">
      <c r="A68" s="48"/>
      <c r="B68" s="48"/>
    </row>
    <row r="69" spans="1:2" ht="13" x14ac:dyDescent="0.15">
      <c r="A69" s="48"/>
      <c r="B69" s="48"/>
    </row>
    <row r="70" spans="1:2" ht="13" x14ac:dyDescent="0.15">
      <c r="A70" s="48"/>
      <c r="B70" s="48"/>
    </row>
    <row r="71" spans="1:2" ht="13" x14ac:dyDescent="0.15">
      <c r="A71" s="48"/>
      <c r="B71" s="48"/>
    </row>
    <row r="72" spans="1:2" ht="13" x14ac:dyDescent="0.15">
      <c r="A72" s="48"/>
      <c r="B72" s="48"/>
    </row>
    <row r="73" spans="1:2" ht="13" x14ac:dyDescent="0.15">
      <c r="A73" s="48"/>
      <c r="B73" s="48"/>
    </row>
    <row r="74" spans="1:2" ht="13" x14ac:dyDescent="0.15">
      <c r="A74" s="48"/>
      <c r="B74" s="48"/>
    </row>
    <row r="75" spans="1:2" ht="13" x14ac:dyDescent="0.15">
      <c r="A75" s="48"/>
      <c r="B75" s="48"/>
    </row>
    <row r="76" spans="1:2" ht="13" x14ac:dyDescent="0.15">
      <c r="A76" s="48"/>
      <c r="B76" s="48"/>
    </row>
    <row r="77" spans="1:2" ht="13" x14ac:dyDescent="0.15">
      <c r="A77" s="48"/>
      <c r="B77" s="48"/>
    </row>
    <row r="78" spans="1:2" ht="13" x14ac:dyDescent="0.15">
      <c r="A78" s="48"/>
      <c r="B78" s="48"/>
    </row>
    <row r="79" spans="1:2" ht="13" x14ac:dyDescent="0.15">
      <c r="A79" s="48"/>
      <c r="B79" s="48"/>
    </row>
    <row r="80" spans="1:2" ht="13" x14ac:dyDescent="0.15">
      <c r="A80" s="48"/>
      <c r="B80" s="48"/>
    </row>
    <row r="81" spans="1:2" ht="13" x14ac:dyDescent="0.15">
      <c r="A81" s="48"/>
      <c r="B81" s="48"/>
    </row>
    <row r="82" spans="1:2" ht="13" x14ac:dyDescent="0.15">
      <c r="A82" s="48"/>
      <c r="B82" s="48"/>
    </row>
    <row r="83" spans="1:2" ht="13" x14ac:dyDescent="0.15">
      <c r="A83" s="48"/>
      <c r="B83" s="48"/>
    </row>
    <row r="84" spans="1:2" ht="13" x14ac:dyDescent="0.15">
      <c r="A84" s="48"/>
      <c r="B84" s="48"/>
    </row>
    <row r="85" spans="1:2" ht="13" x14ac:dyDescent="0.15">
      <c r="A85" s="48"/>
      <c r="B85" s="48"/>
    </row>
    <row r="86" spans="1:2" ht="13" x14ac:dyDescent="0.15">
      <c r="A86" s="48"/>
      <c r="B86" s="48"/>
    </row>
    <row r="87" spans="1:2" ht="13" x14ac:dyDescent="0.15">
      <c r="A87" s="48"/>
      <c r="B87" s="48"/>
    </row>
    <row r="88" spans="1:2" ht="13" x14ac:dyDescent="0.15">
      <c r="A88" s="48"/>
      <c r="B88" s="48"/>
    </row>
    <row r="89" spans="1:2" ht="13" x14ac:dyDescent="0.15">
      <c r="A89" s="48"/>
      <c r="B89" s="48"/>
    </row>
    <row r="90" spans="1:2" ht="13" x14ac:dyDescent="0.15">
      <c r="A90" s="48"/>
      <c r="B90" s="48"/>
    </row>
    <row r="91" spans="1:2" ht="13" x14ac:dyDescent="0.15">
      <c r="A91" s="48"/>
      <c r="B91" s="48"/>
    </row>
    <row r="92" spans="1:2" ht="13" x14ac:dyDescent="0.15">
      <c r="A92" s="48"/>
      <c r="B92" s="48"/>
    </row>
    <row r="93" spans="1:2" ht="13" x14ac:dyDescent="0.15">
      <c r="A93" s="48"/>
      <c r="B93" s="48"/>
    </row>
    <row r="94" spans="1:2" ht="13" x14ac:dyDescent="0.15">
      <c r="A94" s="48"/>
      <c r="B94" s="48"/>
    </row>
    <row r="95" spans="1:2" ht="13" x14ac:dyDescent="0.15">
      <c r="A95" s="48"/>
      <c r="B95" s="48"/>
    </row>
    <row r="96" spans="1:2" ht="13" x14ac:dyDescent="0.15">
      <c r="A96" s="48"/>
      <c r="B96" s="48"/>
    </row>
    <row r="97" spans="1:2" ht="13" x14ac:dyDescent="0.15">
      <c r="A97" s="48"/>
      <c r="B97" s="48"/>
    </row>
    <row r="98" spans="1:2" ht="13" x14ac:dyDescent="0.15">
      <c r="A98" s="48"/>
      <c r="B98" s="48"/>
    </row>
    <row r="99" spans="1:2" ht="13" x14ac:dyDescent="0.15">
      <c r="A99" s="48"/>
      <c r="B99" s="48"/>
    </row>
    <row r="100" spans="1:2" ht="13" x14ac:dyDescent="0.15">
      <c r="A100" s="48"/>
      <c r="B100" s="48"/>
    </row>
    <row r="101" spans="1:2" ht="13" x14ac:dyDescent="0.15">
      <c r="A101" s="48"/>
      <c r="B101" s="48"/>
    </row>
    <row r="102" spans="1:2" ht="13" x14ac:dyDescent="0.15">
      <c r="A102" s="48"/>
      <c r="B102" s="48"/>
    </row>
    <row r="103" spans="1:2" ht="13" x14ac:dyDescent="0.15">
      <c r="A103" s="48"/>
      <c r="B103" s="48"/>
    </row>
    <row r="104" spans="1:2" ht="13" x14ac:dyDescent="0.15">
      <c r="A104" s="48"/>
      <c r="B104" s="48"/>
    </row>
    <row r="105" spans="1:2" ht="13" x14ac:dyDescent="0.15">
      <c r="A105" s="48"/>
      <c r="B105" s="48"/>
    </row>
    <row r="106" spans="1:2" ht="13" x14ac:dyDescent="0.15">
      <c r="A106" s="48"/>
      <c r="B106" s="48"/>
    </row>
    <row r="107" spans="1:2" ht="13" x14ac:dyDescent="0.15">
      <c r="A107" s="48"/>
      <c r="B107" s="48"/>
    </row>
    <row r="108" spans="1:2" ht="13" x14ac:dyDescent="0.15">
      <c r="A108" s="48"/>
      <c r="B108" s="48"/>
    </row>
    <row r="109" spans="1:2" ht="13" x14ac:dyDescent="0.15">
      <c r="A109" s="48"/>
      <c r="B109" s="48"/>
    </row>
    <row r="110" spans="1:2" ht="13" x14ac:dyDescent="0.15">
      <c r="A110" s="48"/>
      <c r="B110" s="48"/>
    </row>
    <row r="111" spans="1:2" ht="13" x14ac:dyDescent="0.15">
      <c r="A111" s="48"/>
      <c r="B111" s="48"/>
    </row>
    <row r="112" spans="1:2" ht="13" x14ac:dyDescent="0.15">
      <c r="A112" s="48"/>
      <c r="B112" s="48"/>
    </row>
    <row r="113" spans="1:2" ht="13" x14ac:dyDescent="0.15">
      <c r="A113" s="48"/>
      <c r="B113" s="48"/>
    </row>
    <row r="114" spans="1:2" ht="13" x14ac:dyDescent="0.15">
      <c r="A114" s="48"/>
      <c r="B114" s="48"/>
    </row>
    <row r="115" spans="1:2" ht="13" x14ac:dyDescent="0.15">
      <c r="A115" s="48"/>
      <c r="B115" s="48"/>
    </row>
    <row r="116" spans="1:2" ht="13" x14ac:dyDescent="0.15">
      <c r="A116" s="48"/>
      <c r="B116" s="48"/>
    </row>
    <row r="117" spans="1:2" ht="13" x14ac:dyDescent="0.15">
      <c r="A117" s="48"/>
      <c r="B117" s="48"/>
    </row>
    <row r="118" spans="1:2" ht="13" x14ac:dyDescent="0.15">
      <c r="A118" s="48"/>
      <c r="B118" s="48"/>
    </row>
    <row r="119" spans="1:2" ht="13" x14ac:dyDescent="0.15">
      <c r="A119" s="48"/>
      <c r="B119" s="48"/>
    </row>
    <row r="120" spans="1:2" ht="13" x14ac:dyDescent="0.15">
      <c r="A120" s="48"/>
      <c r="B120" s="48"/>
    </row>
    <row r="121" spans="1:2" ht="13" x14ac:dyDescent="0.15">
      <c r="A121" s="48"/>
      <c r="B121" s="48"/>
    </row>
    <row r="122" spans="1:2" ht="13" x14ac:dyDescent="0.15">
      <c r="A122" s="48"/>
      <c r="B122" s="48"/>
    </row>
    <row r="123" spans="1:2" ht="13" x14ac:dyDescent="0.15">
      <c r="A123" s="48"/>
      <c r="B123" s="48"/>
    </row>
    <row r="124" spans="1:2" ht="13" x14ac:dyDescent="0.15">
      <c r="A124" s="48"/>
      <c r="B124" s="48"/>
    </row>
    <row r="125" spans="1:2" ht="13" x14ac:dyDescent="0.15">
      <c r="A125" s="48"/>
      <c r="B125" s="48"/>
    </row>
    <row r="126" spans="1:2" ht="13" x14ac:dyDescent="0.15">
      <c r="A126" s="48"/>
      <c r="B126" s="48"/>
    </row>
    <row r="127" spans="1:2" ht="13" x14ac:dyDescent="0.15">
      <c r="A127" s="48"/>
      <c r="B127" s="48"/>
    </row>
    <row r="128" spans="1:2" ht="13" x14ac:dyDescent="0.15">
      <c r="A128" s="48"/>
      <c r="B128" s="48"/>
    </row>
    <row r="129" spans="1:2" ht="13" x14ac:dyDescent="0.15">
      <c r="A129" s="48"/>
      <c r="B129" s="48"/>
    </row>
    <row r="130" spans="1:2" ht="13" x14ac:dyDescent="0.15">
      <c r="A130" s="48"/>
      <c r="B130" s="48"/>
    </row>
    <row r="131" spans="1:2" ht="13" x14ac:dyDescent="0.15">
      <c r="A131" s="48"/>
      <c r="B131" s="48"/>
    </row>
    <row r="132" spans="1:2" ht="13" x14ac:dyDescent="0.15">
      <c r="A132" s="48"/>
      <c r="B132" s="48"/>
    </row>
    <row r="133" spans="1:2" ht="13" x14ac:dyDescent="0.15">
      <c r="A133" s="48"/>
      <c r="B133" s="48"/>
    </row>
    <row r="134" spans="1:2" ht="13" x14ac:dyDescent="0.15">
      <c r="A134" s="48"/>
      <c r="B134" s="48"/>
    </row>
    <row r="135" spans="1:2" ht="13" x14ac:dyDescent="0.15">
      <c r="A135" s="48"/>
      <c r="B135" s="48"/>
    </row>
    <row r="136" spans="1:2" ht="13" x14ac:dyDescent="0.15">
      <c r="A136" s="48"/>
      <c r="B136" s="48"/>
    </row>
    <row r="137" spans="1:2" ht="13" x14ac:dyDescent="0.15">
      <c r="A137" s="48"/>
      <c r="B137" s="48"/>
    </row>
    <row r="138" spans="1:2" ht="13" x14ac:dyDescent="0.15">
      <c r="A138" s="48"/>
      <c r="B138" s="48"/>
    </row>
    <row r="139" spans="1:2" ht="13" x14ac:dyDescent="0.15">
      <c r="A139" s="48"/>
      <c r="B139" s="48"/>
    </row>
    <row r="140" spans="1:2" ht="13" x14ac:dyDescent="0.15">
      <c r="A140" s="48"/>
      <c r="B140" s="48"/>
    </row>
    <row r="141" spans="1:2" ht="13" x14ac:dyDescent="0.15">
      <c r="A141" s="48"/>
      <c r="B141" s="48"/>
    </row>
    <row r="142" spans="1:2" ht="13" x14ac:dyDescent="0.15">
      <c r="A142" s="48"/>
      <c r="B142" s="48"/>
    </row>
    <row r="143" spans="1:2" ht="13" x14ac:dyDescent="0.15">
      <c r="A143" s="48"/>
      <c r="B143" s="48"/>
    </row>
    <row r="144" spans="1:2" ht="13" x14ac:dyDescent="0.15">
      <c r="A144" s="48"/>
      <c r="B144" s="48"/>
    </row>
    <row r="145" spans="1:2" ht="13" x14ac:dyDescent="0.15">
      <c r="A145" s="48"/>
      <c r="B145" s="48"/>
    </row>
    <row r="146" spans="1:2" ht="13" x14ac:dyDescent="0.15">
      <c r="A146" s="48"/>
      <c r="B146" s="48"/>
    </row>
    <row r="147" spans="1:2" ht="13" x14ac:dyDescent="0.15">
      <c r="A147" s="48"/>
      <c r="B147" s="48"/>
    </row>
    <row r="148" spans="1:2" ht="13" x14ac:dyDescent="0.15">
      <c r="A148" s="48"/>
      <c r="B148" s="48"/>
    </row>
    <row r="149" spans="1:2" ht="13" x14ac:dyDescent="0.15">
      <c r="A149" s="48"/>
      <c r="B149" s="48"/>
    </row>
    <row r="150" spans="1:2" ht="13" x14ac:dyDescent="0.15">
      <c r="A150" s="48"/>
      <c r="B150" s="48"/>
    </row>
    <row r="151" spans="1:2" ht="13" x14ac:dyDescent="0.15">
      <c r="A151" s="48"/>
      <c r="B151" s="48"/>
    </row>
    <row r="152" spans="1:2" ht="13" x14ac:dyDescent="0.15">
      <c r="A152" s="48"/>
      <c r="B152" s="48"/>
    </row>
    <row r="153" spans="1:2" ht="13" x14ac:dyDescent="0.15">
      <c r="A153" s="48"/>
      <c r="B153" s="48"/>
    </row>
    <row r="154" spans="1:2" ht="13" x14ac:dyDescent="0.15">
      <c r="A154" s="48"/>
      <c r="B154" s="48"/>
    </row>
    <row r="155" spans="1:2" ht="13" x14ac:dyDescent="0.15">
      <c r="A155" s="48"/>
      <c r="B155" s="48"/>
    </row>
    <row r="156" spans="1:2" ht="13" x14ac:dyDescent="0.15">
      <c r="A156" s="48"/>
      <c r="B156" s="48"/>
    </row>
    <row r="157" spans="1:2" ht="13" x14ac:dyDescent="0.15">
      <c r="A157" s="48"/>
      <c r="B157" s="48"/>
    </row>
    <row r="158" spans="1:2" ht="13" x14ac:dyDescent="0.15">
      <c r="A158" s="48"/>
      <c r="B158" s="48"/>
    </row>
    <row r="159" spans="1:2" ht="13" x14ac:dyDescent="0.15">
      <c r="A159" s="48"/>
      <c r="B159" s="48"/>
    </row>
    <row r="160" spans="1:2" ht="13" x14ac:dyDescent="0.15">
      <c r="A160" s="48"/>
      <c r="B160" s="48"/>
    </row>
    <row r="161" spans="1:2" ht="13" x14ac:dyDescent="0.15">
      <c r="A161" s="48"/>
      <c r="B161" s="48"/>
    </row>
    <row r="162" spans="1:2" ht="13" x14ac:dyDescent="0.15">
      <c r="A162" s="48"/>
      <c r="B162" s="48"/>
    </row>
    <row r="163" spans="1:2" ht="13" x14ac:dyDescent="0.15">
      <c r="A163" s="48"/>
      <c r="B163" s="48"/>
    </row>
    <row r="164" spans="1:2" ht="13" x14ac:dyDescent="0.15">
      <c r="A164" s="48"/>
      <c r="B164" s="48"/>
    </row>
    <row r="165" spans="1:2" ht="13" x14ac:dyDescent="0.15">
      <c r="A165" s="48"/>
      <c r="B165" s="48"/>
    </row>
    <row r="166" spans="1:2" ht="13" x14ac:dyDescent="0.15">
      <c r="A166" s="48"/>
      <c r="B166" s="48"/>
    </row>
    <row r="167" spans="1:2" ht="13" x14ac:dyDescent="0.15">
      <c r="A167" s="48"/>
      <c r="B167" s="48"/>
    </row>
    <row r="168" spans="1:2" ht="13" x14ac:dyDescent="0.15">
      <c r="A168" s="48"/>
      <c r="B168" s="48"/>
    </row>
    <row r="169" spans="1:2" ht="13" x14ac:dyDescent="0.15">
      <c r="A169" s="48"/>
      <c r="B169" s="48"/>
    </row>
    <row r="170" spans="1:2" ht="13" x14ac:dyDescent="0.15">
      <c r="A170" s="48"/>
      <c r="B170" s="48"/>
    </row>
    <row r="171" spans="1:2" ht="13" x14ac:dyDescent="0.15">
      <c r="A171" s="48"/>
      <c r="B171" s="48"/>
    </row>
    <row r="172" spans="1:2" ht="13" x14ac:dyDescent="0.15">
      <c r="A172" s="48"/>
      <c r="B172" s="48"/>
    </row>
    <row r="173" spans="1:2" ht="13" x14ac:dyDescent="0.15">
      <c r="A173" s="48"/>
      <c r="B173" s="48"/>
    </row>
    <row r="174" spans="1:2" ht="13" x14ac:dyDescent="0.15">
      <c r="A174" s="48"/>
      <c r="B174" s="48"/>
    </row>
    <row r="175" spans="1:2" ht="13" x14ac:dyDescent="0.15">
      <c r="A175" s="48"/>
      <c r="B175" s="48"/>
    </row>
    <row r="176" spans="1:2" ht="13" x14ac:dyDescent="0.15">
      <c r="A176" s="48"/>
      <c r="B176" s="48"/>
    </row>
    <row r="177" spans="1:2" ht="13" x14ac:dyDescent="0.15">
      <c r="A177" s="48"/>
      <c r="B177" s="48"/>
    </row>
    <row r="178" spans="1:2" ht="13" x14ac:dyDescent="0.15">
      <c r="A178" s="48"/>
      <c r="B178" s="48"/>
    </row>
    <row r="179" spans="1:2" ht="13" x14ac:dyDescent="0.15">
      <c r="A179" s="48"/>
      <c r="B179" s="48"/>
    </row>
    <row r="180" spans="1:2" ht="13" x14ac:dyDescent="0.15">
      <c r="A180" s="48"/>
      <c r="B180" s="48"/>
    </row>
    <row r="181" spans="1:2" ht="13" x14ac:dyDescent="0.15">
      <c r="A181" s="48"/>
      <c r="B181" s="48"/>
    </row>
    <row r="182" spans="1:2" ht="13" x14ac:dyDescent="0.15">
      <c r="A182" s="48"/>
      <c r="B182" s="48"/>
    </row>
    <row r="183" spans="1:2" ht="13" x14ac:dyDescent="0.15">
      <c r="A183" s="48"/>
      <c r="B183" s="48"/>
    </row>
    <row r="184" spans="1:2" ht="13" x14ac:dyDescent="0.15">
      <c r="A184" s="48"/>
      <c r="B184" s="48"/>
    </row>
    <row r="185" spans="1:2" ht="13" x14ac:dyDescent="0.15">
      <c r="A185" s="48"/>
      <c r="B185" s="48"/>
    </row>
    <row r="186" spans="1:2" ht="13" x14ac:dyDescent="0.15">
      <c r="A186" s="48"/>
      <c r="B186" s="48"/>
    </row>
    <row r="187" spans="1:2" ht="13" x14ac:dyDescent="0.15">
      <c r="A187" s="48"/>
      <c r="B187" s="48"/>
    </row>
    <row r="188" spans="1:2" ht="13" x14ac:dyDescent="0.15">
      <c r="A188" s="48"/>
      <c r="B188" s="48"/>
    </row>
    <row r="189" spans="1:2" ht="13" x14ac:dyDescent="0.15">
      <c r="A189" s="48"/>
      <c r="B189" s="48"/>
    </row>
    <row r="190" spans="1:2" ht="13" x14ac:dyDescent="0.15">
      <c r="A190" s="48"/>
      <c r="B190" s="48"/>
    </row>
    <row r="191" spans="1:2" ht="13" x14ac:dyDescent="0.15">
      <c r="A191" s="48"/>
      <c r="B191" s="48"/>
    </row>
    <row r="192" spans="1:2" ht="13" x14ac:dyDescent="0.15">
      <c r="A192" s="48"/>
      <c r="B192" s="48"/>
    </row>
    <row r="193" spans="1:2" ht="13" x14ac:dyDescent="0.15">
      <c r="A193" s="48"/>
      <c r="B193" s="48"/>
    </row>
    <row r="194" spans="1:2" ht="13" x14ac:dyDescent="0.15">
      <c r="A194" s="48"/>
      <c r="B194" s="48"/>
    </row>
    <row r="195" spans="1:2" ht="13" x14ac:dyDescent="0.15">
      <c r="A195" s="48"/>
      <c r="B195" s="48"/>
    </row>
    <row r="196" spans="1:2" ht="13" x14ac:dyDescent="0.15">
      <c r="A196" s="48"/>
      <c r="B196" s="48"/>
    </row>
    <row r="197" spans="1:2" ht="13" x14ac:dyDescent="0.15">
      <c r="A197" s="48"/>
      <c r="B197" s="48"/>
    </row>
    <row r="198" spans="1:2" ht="13" x14ac:dyDescent="0.15">
      <c r="A198" s="48"/>
      <c r="B198" s="48"/>
    </row>
    <row r="199" spans="1:2" ht="13" x14ac:dyDescent="0.15">
      <c r="A199" s="48"/>
      <c r="B199" s="48"/>
    </row>
    <row r="200" spans="1:2" ht="13" x14ac:dyDescent="0.15">
      <c r="A200" s="48"/>
      <c r="B200" s="48"/>
    </row>
    <row r="201" spans="1:2" ht="13" x14ac:dyDescent="0.15">
      <c r="A201" s="48"/>
      <c r="B201" s="48"/>
    </row>
    <row r="202" spans="1:2" ht="13" x14ac:dyDescent="0.15">
      <c r="A202" s="48"/>
      <c r="B202" s="48"/>
    </row>
    <row r="203" spans="1:2" ht="13" x14ac:dyDescent="0.15">
      <c r="A203" s="48"/>
      <c r="B203" s="48"/>
    </row>
    <row r="204" spans="1:2" ht="13" x14ac:dyDescent="0.15">
      <c r="A204" s="48"/>
      <c r="B204" s="48"/>
    </row>
    <row r="205" spans="1:2" ht="13" x14ac:dyDescent="0.15">
      <c r="A205" s="48"/>
      <c r="B205" s="48"/>
    </row>
    <row r="206" spans="1:2" ht="13" x14ac:dyDescent="0.15">
      <c r="A206" s="48"/>
      <c r="B206" s="48"/>
    </row>
    <row r="207" spans="1:2" ht="13" x14ac:dyDescent="0.15">
      <c r="A207" s="48"/>
      <c r="B207" s="48"/>
    </row>
    <row r="208" spans="1:2" ht="13" x14ac:dyDescent="0.15">
      <c r="A208" s="48"/>
      <c r="B208" s="48"/>
    </row>
    <row r="209" spans="1:2" ht="13" x14ac:dyDescent="0.15">
      <c r="A209" s="48"/>
      <c r="B209" s="48"/>
    </row>
    <row r="210" spans="1:2" ht="13" x14ac:dyDescent="0.15">
      <c r="A210" s="48"/>
      <c r="B210" s="48"/>
    </row>
    <row r="211" spans="1:2" ht="13" x14ac:dyDescent="0.15">
      <c r="A211" s="48"/>
      <c r="B211" s="48"/>
    </row>
    <row r="212" spans="1:2" ht="13" x14ac:dyDescent="0.15">
      <c r="A212" s="48"/>
      <c r="B212" s="48"/>
    </row>
    <row r="213" spans="1:2" ht="13" x14ac:dyDescent="0.15">
      <c r="A213" s="48"/>
      <c r="B213" s="48"/>
    </row>
    <row r="214" spans="1:2" ht="13" x14ac:dyDescent="0.15">
      <c r="A214" s="48"/>
      <c r="B214" s="48"/>
    </row>
    <row r="215" spans="1:2" ht="13" x14ac:dyDescent="0.15">
      <c r="A215" s="48"/>
      <c r="B215" s="48"/>
    </row>
    <row r="216" spans="1:2" ht="13" x14ac:dyDescent="0.15">
      <c r="A216" s="48"/>
      <c r="B216" s="48"/>
    </row>
    <row r="217" spans="1:2" ht="13" x14ac:dyDescent="0.15">
      <c r="A217" s="48"/>
      <c r="B217" s="48"/>
    </row>
    <row r="218" spans="1:2" ht="13" x14ac:dyDescent="0.15">
      <c r="A218" s="48"/>
      <c r="B218" s="48"/>
    </row>
    <row r="219" spans="1:2" ht="13" x14ac:dyDescent="0.15">
      <c r="A219" s="48"/>
      <c r="B219" s="48"/>
    </row>
    <row r="220" spans="1:2" ht="13" x14ac:dyDescent="0.15">
      <c r="A220" s="48"/>
      <c r="B220" s="48"/>
    </row>
    <row r="221" spans="1:2" ht="13" x14ac:dyDescent="0.15">
      <c r="A221" s="48"/>
      <c r="B221" s="48"/>
    </row>
    <row r="222" spans="1:2" ht="13" x14ac:dyDescent="0.15">
      <c r="A222" s="48"/>
      <c r="B222" s="48"/>
    </row>
    <row r="223" spans="1:2" ht="13" x14ac:dyDescent="0.15">
      <c r="A223" s="48"/>
      <c r="B223" s="48"/>
    </row>
    <row r="224" spans="1:2" ht="13" x14ac:dyDescent="0.15">
      <c r="A224" s="48"/>
      <c r="B224" s="48"/>
    </row>
    <row r="225" spans="1:2" ht="13" x14ac:dyDescent="0.15">
      <c r="A225" s="48"/>
      <c r="B225" s="48"/>
    </row>
    <row r="226" spans="1:2" ht="13" x14ac:dyDescent="0.15">
      <c r="A226" s="48"/>
      <c r="B226" s="48"/>
    </row>
    <row r="227" spans="1:2" ht="13" x14ac:dyDescent="0.15">
      <c r="A227" s="48"/>
      <c r="B227" s="48"/>
    </row>
    <row r="228" spans="1:2" ht="13" x14ac:dyDescent="0.15">
      <c r="A228" s="48"/>
      <c r="B228" s="48"/>
    </row>
    <row r="229" spans="1:2" ht="13" x14ac:dyDescent="0.15">
      <c r="A229" s="48"/>
      <c r="B229" s="48"/>
    </row>
    <row r="230" spans="1:2" ht="13" x14ac:dyDescent="0.15">
      <c r="A230" s="48"/>
      <c r="B230" s="48"/>
    </row>
    <row r="231" spans="1:2" ht="13" x14ac:dyDescent="0.15">
      <c r="A231" s="48"/>
      <c r="B231" s="48"/>
    </row>
    <row r="232" spans="1:2" ht="13" x14ac:dyDescent="0.15">
      <c r="A232" s="48"/>
      <c r="B232" s="48"/>
    </row>
    <row r="233" spans="1:2" ht="13" x14ac:dyDescent="0.15">
      <c r="A233" s="48"/>
      <c r="B233" s="48"/>
    </row>
    <row r="234" spans="1:2" ht="13" x14ac:dyDescent="0.15">
      <c r="A234" s="48"/>
      <c r="B234" s="48"/>
    </row>
    <row r="235" spans="1:2" ht="13" x14ac:dyDescent="0.15">
      <c r="A235" s="48"/>
      <c r="B235" s="48"/>
    </row>
    <row r="236" spans="1:2" ht="13" x14ac:dyDescent="0.15">
      <c r="A236" s="48"/>
      <c r="B236" s="48"/>
    </row>
    <row r="237" spans="1:2" ht="13" x14ac:dyDescent="0.15">
      <c r="A237" s="48"/>
      <c r="B237" s="48"/>
    </row>
    <row r="238" spans="1:2" ht="13" x14ac:dyDescent="0.15">
      <c r="A238" s="48"/>
      <c r="B238" s="48"/>
    </row>
    <row r="239" spans="1:2" ht="13" x14ac:dyDescent="0.15">
      <c r="A239" s="48"/>
      <c r="B239" s="48"/>
    </row>
    <row r="240" spans="1:2" ht="13" x14ac:dyDescent="0.15">
      <c r="A240" s="48"/>
      <c r="B240" s="48"/>
    </row>
    <row r="241" spans="1:2" ht="13" x14ac:dyDescent="0.15">
      <c r="A241" s="48"/>
      <c r="B241" s="48"/>
    </row>
    <row r="242" spans="1:2" ht="13" x14ac:dyDescent="0.15">
      <c r="A242" s="48"/>
      <c r="B242" s="48"/>
    </row>
    <row r="243" spans="1:2" ht="13" x14ac:dyDescent="0.15">
      <c r="A243" s="48"/>
      <c r="B243" s="48"/>
    </row>
    <row r="244" spans="1:2" ht="13" x14ac:dyDescent="0.15">
      <c r="A244" s="48"/>
      <c r="B244" s="48"/>
    </row>
    <row r="245" spans="1:2" ht="13" x14ac:dyDescent="0.15">
      <c r="A245" s="48"/>
      <c r="B245" s="48"/>
    </row>
    <row r="246" spans="1:2" ht="13" x14ac:dyDescent="0.15">
      <c r="A246" s="48"/>
      <c r="B246" s="48"/>
    </row>
    <row r="247" spans="1:2" ht="13" x14ac:dyDescent="0.15">
      <c r="A247" s="48"/>
      <c r="B247" s="48"/>
    </row>
    <row r="248" spans="1:2" ht="13" x14ac:dyDescent="0.15">
      <c r="A248" s="48"/>
      <c r="B248" s="48"/>
    </row>
    <row r="249" spans="1:2" ht="13" x14ac:dyDescent="0.15">
      <c r="A249" s="48"/>
      <c r="B249" s="48"/>
    </row>
    <row r="250" spans="1:2" ht="13" x14ac:dyDescent="0.15">
      <c r="A250" s="48"/>
      <c r="B250" s="48"/>
    </row>
    <row r="251" spans="1:2" ht="13" x14ac:dyDescent="0.15">
      <c r="A251" s="48"/>
      <c r="B251" s="48"/>
    </row>
    <row r="252" spans="1:2" ht="13" x14ac:dyDescent="0.15">
      <c r="A252" s="48"/>
      <c r="B252" s="48"/>
    </row>
    <row r="253" spans="1:2" ht="13" x14ac:dyDescent="0.15">
      <c r="A253" s="48"/>
      <c r="B253" s="48"/>
    </row>
    <row r="254" spans="1:2" ht="13" x14ac:dyDescent="0.15">
      <c r="A254" s="48"/>
      <c r="B254" s="48"/>
    </row>
    <row r="255" spans="1:2" ht="13" x14ac:dyDescent="0.15">
      <c r="A255" s="48"/>
      <c r="B255" s="48"/>
    </row>
    <row r="256" spans="1:2" ht="13" x14ac:dyDescent="0.15">
      <c r="A256" s="48"/>
      <c r="B256" s="48"/>
    </row>
    <row r="257" spans="1:2" ht="13" x14ac:dyDescent="0.15">
      <c r="A257" s="48"/>
      <c r="B257" s="48"/>
    </row>
    <row r="258" spans="1:2" ht="13" x14ac:dyDescent="0.15">
      <c r="A258" s="48"/>
      <c r="B258" s="48"/>
    </row>
    <row r="259" spans="1:2" ht="13" x14ac:dyDescent="0.15">
      <c r="A259" s="48"/>
      <c r="B259" s="48"/>
    </row>
    <row r="260" spans="1:2" ht="13" x14ac:dyDescent="0.15">
      <c r="A260" s="48"/>
      <c r="B260" s="48"/>
    </row>
    <row r="261" spans="1:2" ht="13" x14ac:dyDescent="0.15">
      <c r="A261" s="48"/>
      <c r="B261" s="48"/>
    </row>
    <row r="262" spans="1:2" ht="13" x14ac:dyDescent="0.15">
      <c r="A262" s="48"/>
      <c r="B262" s="48"/>
    </row>
    <row r="263" spans="1:2" ht="13" x14ac:dyDescent="0.15">
      <c r="A263" s="48"/>
      <c r="B263" s="48"/>
    </row>
    <row r="264" spans="1:2" ht="13" x14ac:dyDescent="0.15">
      <c r="A264" s="48"/>
      <c r="B264" s="48"/>
    </row>
    <row r="265" spans="1:2" ht="13" x14ac:dyDescent="0.15">
      <c r="A265" s="48"/>
      <c r="B265" s="48"/>
    </row>
    <row r="266" spans="1:2" ht="13" x14ac:dyDescent="0.15">
      <c r="A266" s="48"/>
      <c r="B266" s="48"/>
    </row>
    <row r="267" spans="1:2" ht="13" x14ac:dyDescent="0.15">
      <c r="A267" s="48"/>
      <c r="B267" s="48"/>
    </row>
    <row r="268" spans="1:2" ht="13" x14ac:dyDescent="0.15">
      <c r="A268" s="48"/>
      <c r="B268" s="48"/>
    </row>
    <row r="269" spans="1:2" ht="13" x14ac:dyDescent="0.15">
      <c r="A269" s="48"/>
      <c r="B269" s="48"/>
    </row>
    <row r="270" spans="1:2" ht="13" x14ac:dyDescent="0.15">
      <c r="A270" s="48"/>
      <c r="B270" s="48"/>
    </row>
    <row r="271" spans="1:2" ht="13" x14ac:dyDescent="0.15">
      <c r="A271" s="48"/>
      <c r="B271" s="48"/>
    </row>
    <row r="272" spans="1:2" ht="13" x14ac:dyDescent="0.15">
      <c r="A272" s="48"/>
      <c r="B272" s="48"/>
    </row>
    <row r="273" spans="1:2" ht="13" x14ac:dyDescent="0.15">
      <c r="A273" s="48"/>
      <c r="B273" s="48"/>
    </row>
    <row r="274" spans="1:2" ht="13" x14ac:dyDescent="0.15">
      <c r="A274" s="48"/>
      <c r="B274" s="48"/>
    </row>
    <row r="275" spans="1:2" ht="13" x14ac:dyDescent="0.15">
      <c r="A275" s="48"/>
      <c r="B275" s="48"/>
    </row>
    <row r="276" spans="1:2" ht="13" x14ac:dyDescent="0.15">
      <c r="A276" s="48"/>
      <c r="B276" s="48"/>
    </row>
    <row r="277" spans="1:2" ht="13" x14ac:dyDescent="0.15">
      <c r="A277" s="48"/>
      <c r="B277" s="48"/>
    </row>
    <row r="278" spans="1:2" ht="13" x14ac:dyDescent="0.15">
      <c r="A278" s="48"/>
      <c r="B278" s="48"/>
    </row>
    <row r="279" spans="1:2" ht="13" x14ac:dyDescent="0.15">
      <c r="A279" s="48"/>
      <c r="B279" s="48"/>
    </row>
    <row r="280" spans="1:2" ht="13" x14ac:dyDescent="0.15">
      <c r="A280" s="48"/>
      <c r="B280" s="48"/>
    </row>
    <row r="281" spans="1:2" ht="13" x14ac:dyDescent="0.15">
      <c r="A281" s="48"/>
      <c r="B281" s="48"/>
    </row>
    <row r="282" spans="1:2" ht="13" x14ac:dyDescent="0.15">
      <c r="A282" s="48"/>
      <c r="B282" s="48"/>
    </row>
    <row r="283" spans="1:2" ht="13" x14ac:dyDescent="0.15">
      <c r="A283" s="48"/>
      <c r="B283" s="48"/>
    </row>
    <row r="284" spans="1:2" ht="13" x14ac:dyDescent="0.15">
      <c r="A284" s="48"/>
      <c r="B284" s="48"/>
    </row>
    <row r="285" spans="1:2" ht="13" x14ac:dyDescent="0.15">
      <c r="A285" s="48"/>
      <c r="B285" s="48"/>
    </row>
    <row r="286" spans="1:2" ht="13" x14ac:dyDescent="0.15">
      <c r="A286" s="48"/>
      <c r="B286" s="48"/>
    </row>
    <row r="287" spans="1:2" ht="13" x14ac:dyDescent="0.15">
      <c r="A287" s="48"/>
      <c r="B287" s="48"/>
    </row>
    <row r="288" spans="1:2" ht="13" x14ac:dyDescent="0.15">
      <c r="A288" s="48"/>
      <c r="B288" s="48"/>
    </row>
    <row r="289" spans="1:2" ht="13" x14ac:dyDescent="0.15">
      <c r="A289" s="48"/>
      <c r="B289" s="48"/>
    </row>
    <row r="290" spans="1:2" ht="13" x14ac:dyDescent="0.15">
      <c r="A290" s="48"/>
      <c r="B290" s="48"/>
    </row>
    <row r="291" spans="1:2" ht="13" x14ac:dyDescent="0.15">
      <c r="A291" s="48"/>
      <c r="B291" s="48"/>
    </row>
    <row r="292" spans="1:2" ht="13" x14ac:dyDescent="0.15">
      <c r="A292" s="48"/>
      <c r="B292" s="48"/>
    </row>
    <row r="293" spans="1:2" ht="13" x14ac:dyDescent="0.15">
      <c r="A293" s="48"/>
      <c r="B293" s="48"/>
    </row>
    <row r="294" spans="1:2" ht="13" x14ac:dyDescent="0.15">
      <c r="A294" s="48"/>
      <c r="B294" s="48"/>
    </row>
    <row r="295" spans="1:2" ht="13" x14ac:dyDescent="0.15">
      <c r="A295" s="48"/>
      <c r="B295" s="48"/>
    </row>
    <row r="296" spans="1:2" ht="13" x14ac:dyDescent="0.15">
      <c r="A296" s="48"/>
      <c r="B296" s="48"/>
    </row>
    <row r="297" spans="1:2" ht="13" x14ac:dyDescent="0.15">
      <c r="A297" s="48"/>
      <c r="B297" s="48"/>
    </row>
    <row r="298" spans="1:2" ht="13" x14ac:dyDescent="0.15">
      <c r="A298" s="48"/>
      <c r="B298" s="48"/>
    </row>
    <row r="299" spans="1:2" ht="13" x14ac:dyDescent="0.15">
      <c r="A299" s="48"/>
      <c r="B299" s="48"/>
    </row>
    <row r="300" spans="1:2" ht="13" x14ac:dyDescent="0.15">
      <c r="A300" s="48"/>
      <c r="B300" s="48"/>
    </row>
    <row r="301" spans="1:2" ht="13" x14ac:dyDescent="0.15">
      <c r="A301" s="48"/>
      <c r="B301" s="48"/>
    </row>
    <row r="302" spans="1:2" ht="13" x14ac:dyDescent="0.15">
      <c r="A302" s="48"/>
      <c r="B302" s="48"/>
    </row>
    <row r="303" spans="1:2" ht="13" x14ac:dyDescent="0.15">
      <c r="A303" s="48"/>
      <c r="B303" s="48"/>
    </row>
    <row r="304" spans="1:2" ht="13" x14ac:dyDescent="0.15">
      <c r="A304" s="48"/>
      <c r="B304" s="48"/>
    </row>
    <row r="305" spans="1:2" ht="13" x14ac:dyDescent="0.15">
      <c r="A305" s="48"/>
      <c r="B305" s="48"/>
    </row>
    <row r="306" spans="1:2" ht="13" x14ac:dyDescent="0.15">
      <c r="A306" s="48"/>
      <c r="B306" s="48"/>
    </row>
    <row r="307" spans="1:2" ht="13" x14ac:dyDescent="0.15">
      <c r="A307" s="48"/>
      <c r="B307" s="48"/>
    </row>
    <row r="308" spans="1:2" ht="13" x14ac:dyDescent="0.15">
      <c r="A308" s="48"/>
      <c r="B308" s="48"/>
    </row>
    <row r="309" spans="1:2" ht="13" x14ac:dyDescent="0.15">
      <c r="A309" s="48"/>
      <c r="B309" s="48"/>
    </row>
    <row r="310" spans="1:2" ht="13" x14ac:dyDescent="0.15">
      <c r="A310" s="48"/>
      <c r="B310" s="48"/>
    </row>
    <row r="311" spans="1:2" ht="13" x14ac:dyDescent="0.15">
      <c r="A311" s="48"/>
      <c r="B311" s="48"/>
    </row>
    <row r="312" spans="1:2" ht="13" x14ac:dyDescent="0.15">
      <c r="A312" s="48"/>
      <c r="B312" s="48"/>
    </row>
    <row r="313" spans="1:2" ht="13" x14ac:dyDescent="0.15">
      <c r="A313" s="48"/>
      <c r="B313" s="48"/>
    </row>
    <row r="314" spans="1:2" ht="13" x14ac:dyDescent="0.15">
      <c r="A314" s="48"/>
      <c r="B314" s="48"/>
    </row>
    <row r="315" spans="1:2" ht="13" x14ac:dyDescent="0.15">
      <c r="A315" s="48"/>
      <c r="B315" s="48"/>
    </row>
    <row r="316" spans="1:2" ht="13" x14ac:dyDescent="0.15">
      <c r="A316" s="48"/>
      <c r="B316" s="48"/>
    </row>
    <row r="317" spans="1:2" ht="13" x14ac:dyDescent="0.15">
      <c r="A317" s="48"/>
      <c r="B317" s="48"/>
    </row>
    <row r="318" spans="1:2" ht="13" x14ac:dyDescent="0.15">
      <c r="A318" s="48"/>
      <c r="B318" s="48"/>
    </row>
    <row r="319" spans="1:2" ht="13" x14ac:dyDescent="0.15">
      <c r="A319" s="48"/>
      <c r="B319" s="48"/>
    </row>
    <row r="320" spans="1:2" ht="13" x14ac:dyDescent="0.15">
      <c r="A320" s="48"/>
      <c r="B320" s="48"/>
    </row>
    <row r="321" spans="1:2" ht="13" x14ac:dyDescent="0.15">
      <c r="A321" s="48"/>
      <c r="B321" s="48"/>
    </row>
    <row r="322" spans="1:2" ht="13" x14ac:dyDescent="0.15">
      <c r="A322" s="48"/>
      <c r="B322" s="48"/>
    </row>
    <row r="323" spans="1:2" ht="13" x14ac:dyDescent="0.15">
      <c r="A323" s="48"/>
      <c r="B323" s="48"/>
    </row>
    <row r="324" spans="1:2" ht="13" x14ac:dyDescent="0.15">
      <c r="A324" s="48"/>
      <c r="B324" s="48"/>
    </row>
    <row r="325" spans="1:2" ht="13" x14ac:dyDescent="0.15">
      <c r="A325" s="48"/>
      <c r="B325" s="48"/>
    </row>
    <row r="326" spans="1:2" ht="13" x14ac:dyDescent="0.15">
      <c r="A326" s="48"/>
      <c r="B326" s="48"/>
    </row>
    <row r="327" spans="1:2" ht="13" x14ac:dyDescent="0.15">
      <c r="A327" s="48"/>
      <c r="B327" s="48"/>
    </row>
    <row r="328" spans="1:2" ht="13" x14ac:dyDescent="0.15">
      <c r="A328" s="48"/>
      <c r="B328" s="48"/>
    </row>
    <row r="329" spans="1:2" ht="13" x14ac:dyDescent="0.15">
      <c r="A329" s="48"/>
      <c r="B329" s="48"/>
    </row>
    <row r="330" spans="1:2" ht="13" x14ac:dyDescent="0.15">
      <c r="A330" s="48"/>
      <c r="B330" s="48"/>
    </row>
    <row r="331" spans="1:2" ht="13" x14ac:dyDescent="0.15">
      <c r="A331" s="48"/>
      <c r="B331" s="48"/>
    </row>
    <row r="332" spans="1:2" ht="13" x14ac:dyDescent="0.15">
      <c r="A332" s="48"/>
      <c r="B332" s="48"/>
    </row>
    <row r="333" spans="1:2" ht="13" x14ac:dyDescent="0.15">
      <c r="A333" s="48"/>
      <c r="B333" s="48"/>
    </row>
    <row r="334" spans="1:2" ht="13" x14ac:dyDescent="0.15">
      <c r="A334" s="48"/>
      <c r="B334" s="48"/>
    </row>
    <row r="335" spans="1:2" ht="13" x14ac:dyDescent="0.15">
      <c r="A335" s="48"/>
      <c r="B335" s="48"/>
    </row>
    <row r="336" spans="1:2" ht="13" x14ac:dyDescent="0.15">
      <c r="A336" s="48"/>
      <c r="B336" s="48"/>
    </row>
    <row r="337" spans="1:2" ht="13" x14ac:dyDescent="0.15">
      <c r="A337" s="48"/>
      <c r="B337" s="48"/>
    </row>
    <row r="338" spans="1:2" ht="13" x14ac:dyDescent="0.15">
      <c r="A338" s="48"/>
      <c r="B338" s="48"/>
    </row>
    <row r="339" spans="1:2" ht="13" x14ac:dyDescent="0.15">
      <c r="A339" s="48"/>
      <c r="B339" s="48"/>
    </row>
    <row r="340" spans="1:2" ht="13" x14ac:dyDescent="0.15">
      <c r="A340" s="48"/>
      <c r="B340" s="48"/>
    </row>
    <row r="341" spans="1:2" ht="13" x14ac:dyDescent="0.15">
      <c r="A341" s="48"/>
      <c r="B341" s="48"/>
    </row>
    <row r="342" spans="1:2" ht="13" x14ac:dyDescent="0.15">
      <c r="A342" s="48"/>
      <c r="B342" s="48"/>
    </row>
    <row r="343" spans="1:2" ht="13" x14ac:dyDescent="0.15">
      <c r="A343" s="48"/>
      <c r="B343" s="48"/>
    </row>
    <row r="344" spans="1:2" ht="13" x14ac:dyDescent="0.15">
      <c r="A344" s="48"/>
      <c r="B344" s="48"/>
    </row>
    <row r="345" spans="1:2" ht="13" x14ac:dyDescent="0.15">
      <c r="A345" s="48"/>
      <c r="B345" s="48"/>
    </row>
    <row r="346" spans="1:2" ht="13" x14ac:dyDescent="0.15">
      <c r="A346" s="48"/>
      <c r="B346" s="48"/>
    </row>
    <row r="347" spans="1:2" ht="13" x14ac:dyDescent="0.15">
      <c r="A347" s="48"/>
      <c r="B347" s="48"/>
    </row>
    <row r="348" spans="1:2" ht="13" x14ac:dyDescent="0.15">
      <c r="A348" s="48"/>
      <c r="B348" s="48"/>
    </row>
    <row r="349" spans="1:2" ht="13" x14ac:dyDescent="0.15">
      <c r="A349" s="48"/>
      <c r="B349" s="48"/>
    </row>
    <row r="350" spans="1:2" ht="13" x14ac:dyDescent="0.15">
      <c r="A350" s="48"/>
      <c r="B350" s="48"/>
    </row>
    <row r="351" spans="1:2" ht="13" x14ac:dyDescent="0.15">
      <c r="A351" s="48"/>
      <c r="B351" s="48"/>
    </row>
    <row r="352" spans="1:2" ht="13" x14ac:dyDescent="0.15">
      <c r="A352" s="48"/>
      <c r="B352" s="48"/>
    </row>
    <row r="353" spans="1:2" ht="13" x14ac:dyDescent="0.15">
      <c r="A353" s="48"/>
      <c r="B353" s="48"/>
    </row>
    <row r="354" spans="1:2" ht="13" x14ac:dyDescent="0.15">
      <c r="A354" s="48"/>
      <c r="B354" s="48"/>
    </row>
    <row r="355" spans="1:2" ht="13" x14ac:dyDescent="0.15">
      <c r="A355" s="48"/>
      <c r="B355" s="48"/>
    </row>
    <row r="356" spans="1:2" ht="13" x14ac:dyDescent="0.15">
      <c r="A356" s="48"/>
      <c r="B356" s="48"/>
    </row>
    <row r="357" spans="1:2" ht="13" x14ac:dyDescent="0.15">
      <c r="A357" s="48"/>
      <c r="B357" s="48"/>
    </row>
    <row r="358" spans="1:2" ht="13" x14ac:dyDescent="0.15">
      <c r="A358" s="48"/>
      <c r="B358" s="48"/>
    </row>
    <row r="359" spans="1:2" ht="13" x14ac:dyDescent="0.15">
      <c r="A359" s="48"/>
      <c r="B359" s="48"/>
    </row>
    <row r="360" spans="1:2" ht="13" x14ac:dyDescent="0.15">
      <c r="A360" s="48"/>
      <c r="B360" s="48"/>
    </row>
    <row r="361" spans="1:2" ht="13" x14ac:dyDescent="0.15">
      <c r="A361" s="48"/>
      <c r="B361" s="48"/>
    </row>
    <row r="362" spans="1:2" ht="13" x14ac:dyDescent="0.15">
      <c r="A362" s="48"/>
      <c r="B362" s="48"/>
    </row>
    <row r="363" spans="1:2" ht="13" x14ac:dyDescent="0.15">
      <c r="A363" s="48"/>
      <c r="B363" s="48"/>
    </row>
    <row r="364" spans="1:2" ht="13" x14ac:dyDescent="0.15">
      <c r="A364" s="48"/>
      <c r="B364" s="48"/>
    </row>
    <row r="365" spans="1:2" ht="13" x14ac:dyDescent="0.15">
      <c r="A365" s="48"/>
      <c r="B365" s="48"/>
    </row>
    <row r="366" spans="1:2" ht="13" x14ac:dyDescent="0.15">
      <c r="A366" s="48"/>
      <c r="B366" s="48"/>
    </row>
    <row r="367" spans="1:2" ht="13" x14ac:dyDescent="0.15">
      <c r="A367" s="48"/>
      <c r="B367" s="48"/>
    </row>
    <row r="368" spans="1:2" ht="13" x14ac:dyDescent="0.15">
      <c r="A368" s="48"/>
      <c r="B368" s="48"/>
    </row>
    <row r="369" spans="1:2" ht="13" x14ac:dyDescent="0.15">
      <c r="A369" s="48"/>
      <c r="B369" s="48"/>
    </row>
    <row r="370" spans="1:2" ht="13" x14ac:dyDescent="0.15">
      <c r="A370" s="48"/>
      <c r="B370" s="48"/>
    </row>
    <row r="371" spans="1:2" ht="13" x14ac:dyDescent="0.15">
      <c r="A371" s="48"/>
      <c r="B371" s="48"/>
    </row>
    <row r="372" spans="1:2" ht="13" x14ac:dyDescent="0.15">
      <c r="A372" s="48"/>
      <c r="B372" s="48"/>
    </row>
    <row r="373" spans="1:2" ht="13" x14ac:dyDescent="0.15">
      <c r="A373" s="48"/>
      <c r="B373" s="48"/>
    </row>
    <row r="374" spans="1:2" ht="13" x14ac:dyDescent="0.15">
      <c r="A374" s="48"/>
      <c r="B374" s="48"/>
    </row>
    <row r="375" spans="1:2" ht="13" x14ac:dyDescent="0.15">
      <c r="A375" s="48"/>
      <c r="B375" s="48"/>
    </row>
    <row r="376" spans="1:2" ht="13" x14ac:dyDescent="0.15">
      <c r="A376" s="48"/>
      <c r="B376" s="48"/>
    </row>
    <row r="377" spans="1:2" ht="13" x14ac:dyDescent="0.15">
      <c r="A377" s="48"/>
      <c r="B377" s="48"/>
    </row>
    <row r="378" spans="1:2" ht="13" x14ac:dyDescent="0.15">
      <c r="A378" s="48"/>
      <c r="B378" s="48"/>
    </row>
    <row r="379" spans="1:2" ht="13" x14ac:dyDescent="0.15">
      <c r="A379" s="48"/>
      <c r="B379" s="48"/>
    </row>
    <row r="380" spans="1:2" ht="13" x14ac:dyDescent="0.15">
      <c r="A380" s="48"/>
      <c r="B380" s="48"/>
    </row>
    <row r="381" spans="1:2" ht="13" x14ac:dyDescent="0.15">
      <c r="A381" s="48"/>
      <c r="B381" s="48"/>
    </row>
    <row r="382" spans="1:2" ht="13" x14ac:dyDescent="0.15">
      <c r="A382" s="48"/>
      <c r="B382" s="48"/>
    </row>
    <row r="383" spans="1:2" ht="13" x14ac:dyDescent="0.15">
      <c r="A383" s="48"/>
      <c r="B383" s="48"/>
    </row>
    <row r="384" spans="1:2" ht="13" x14ac:dyDescent="0.15">
      <c r="A384" s="48"/>
      <c r="B384" s="48"/>
    </row>
    <row r="385" spans="1:2" ht="13" x14ac:dyDescent="0.15">
      <c r="A385" s="48"/>
      <c r="B385" s="48"/>
    </row>
    <row r="386" spans="1:2" ht="13" x14ac:dyDescent="0.15">
      <c r="A386" s="48"/>
      <c r="B386" s="48"/>
    </row>
    <row r="387" spans="1:2" ht="13" x14ac:dyDescent="0.15">
      <c r="A387" s="48"/>
      <c r="B387" s="48"/>
    </row>
    <row r="388" spans="1:2" ht="13" x14ac:dyDescent="0.15">
      <c r="A388" s="48"/>
      <c r="B388" s="48"/>
    </row>
    <row r="389" spans="1:2" ht="13" x14ac:dyDescent="0.15">
      <c r="A389" s="48"/>
      <c r="B389" s="48"/>
    </row>
    <row r="390" spans="1:2" ht="13" x14ac:dyDescent="0.15">
      <c r="A390" s="48"/>
      <c r="B390" s="48"/>
    </row>
    <row r="391" spans="1:2" ht="13" x14ac:dyDescent="0.15">
      <c r="A391" s="48"/>
      <c r="B391" s="48"/>
    </row>
    <row r="392" spans="1:2" ht="13" x14ac:dyDescent="0.15">
      <c r="A392" s="48"/>
      <c r="B392" s="48"/>
    </row>
    <row r="393" spans="1:2" ht="13" x14ac:dyDescent="0.15">
      <c r="A393" s="48"/>
      <c r="B393" s="48"/>
    </row>
    <row r="394" spans="1:2" ht="13" x14ac:dyDescent="0.15">
      <c r="A394" s="48"/>
      <c r="B394" s="48"/>
    </row>
    <row r="395" spans="1:2" ht="13" x14ac:dyDescent="0.15">
      <c r="A395" s="48"/>
      <c r="B395" s="48"/>
    </row>
    <row r="396" spans="1:2" ht="13" x14ac:dyDescent="0.15">
      <c r="A396" s="48"/>
      <c r="B396" s="48"/>
    </row>
    <row r="397" spans="1:2" ht="13" x14ac:dyDescent="0.15">
      <c r="A397" s="48"/>
      <c r="B397" s="48"/>
    </row>
    <row r="398" spans="1:2" ht="13" x14ac:dyDescent="0.15">
      <c r="A398" s="48"/>
      <c r="B398" s="48"/>
    </row>
    <row r="399" spans="1:2" ht="13" x14ac:dyDescent="0.15">
      <c r="A399" s="48"/>
      <c r="B399" s="48"/>
    </row>
    <row r="400" spans="1:2" ht="13" x14ac:dyDescent="0.15">
      <c r="A400" s="48"/>
      <c r="B400" s="48"/>
    </row>
    <row r="401" spans="1:2" ht="13" x14ac:dyDescent="0.15">
      <c r="A401" s="48"/>
      <c r="B401" s="48"/>
    </row>
    <row r="402" spans="1:2" ht="13" x14ac:dyDescent="0.15">
      <c r="A402" s="48"/>
      <c r="B402" s="48"/>
    </row>
    <row r="403" spans="1:2" ht="13" x14ac:dyDescent="0.15">
      <c r="A403" s="48"/>
      <c r="B403" s="48"/>
    </row>
    <row r="404" spans="1:2" ht="13" x14ac:dyDescent="0.15">
      <c r="A404" s="48"/>
      <c r="B404" s="48"/>
    </row>
    <row r="405" spans="1:2" ht="13" x14ac:dyDescent="0.15">
      <c r="A405" s="48"/>
      <c r="B405" s="48"/>
    </row>
    <row r="406" spans="1:2" ht="13" x14ac:dyDescent="0.15">
      <c r="A406" s="48"/>
      <c r="B406" s="48"/>
    </row>
    <row r="407" spans="1:2" ht="13" x14ac:dyDescent="0.15">
      <c r="A407" s="48"/>
      <c r="B407" s="48"/>
    </row>
    <row r="408" spans="1:2" ht="13" x14ac:dyDescent="0.15">
      <c r="A408" s="48"/>
      <c r="B408" s="48"/>
    </row>
    <row r="409" spans="1:2" ht="13" x14ac:dyDescent="0.15">
      <c r="A409" s="48"/>
      <c r="B409" s="48"/>
    </row>
    <row r="410" spans="1:2" ht="13" x14ac:dyDescent="0.15">
      <c r="A410" s="48"/>
      <c r="B410" s="48"/>
    </row>
    <row r="411" spans="1:2" ht="13" x14ac:dyDescent="0.15">
      <c r="A411" s="48"/>
      <c r="B411" s="48"/>
    </row>
    <row r="412" spans="1:2" ht="13" x14ac:dyDescent="0.15">
      <c r="A412" s="48"/>
      <c r="B412" s="48"/>
    </row>
    <row r="413" spans="1:2" ht="13" x14ac:dyDescent="0.15">
      <c r="A413" s="48"/>
      <c r="B413" s="48"/>
    </row>
    <row r="414" spans="1:2" ht="13" x14ac:dyDescent="0.15">
      <c r="A414" s="48"/>
      <c r="B414" s="48"/>
    </row>
    <row r="415" spans="1:2" ht="13" x14ac:dyDescent="0.15">
      <c r="A415" s="48"/>
      <c r="B415" s="48"/>
    </row>
    <row r="416" spans="1:2" ht="13" x14ac:dyDescent="0.15">
      <c r="A416" s="48"/>
      <c r="B416" s="48"/>
    </row>
    <row r="417" spans="1:2" ht="13" x14ac:dyDescent="0.15">
      <c r="A417" s="48"/>
      <c r="B417" s="48"/>
    </row>
    <row r="418" spans="1:2" ht="13" x14ac:dyDescent="0.15">
      <c r="A418" s="48"/>
      <c r="B418" s="48"/>
    </row>
    <row r="419" spans="1:2" ht="13" x14ac:dyDescent="0.15">
      <c r="A419" s="48"/>
      <c r="B419" s="48"/>
    </row>
    <row r="420" spans="1:2" ht="13" x14ac:dyDescent="0.15">
      <c r="A420" s="48"/>
      <c r="B420" s="48"/>
    </row>
    <row r="421" spans="1:2" ht="13" x14ac:dyDescent="0.15">
      <c r="A421" s="48"/>
      <c r="B421" s="48"/>
    </row>
    <row r="422" spans="1:2" ht="13" x14ac:dyDescent="0.15">
      <c r="A422" s="48"/>
      <c r="B422" s="48"/>
    </row>
    <row r="423" spans="1:2" ht="13" x14ac:dyDescent="0.15">
      <c r="A423" s="48"/>
      <c r="B423" s="48"/>
    </row>
    <row r="424" spans="1:2" ht="13" x14ac:dyDescent="0.15">
      <c r="A424" s="48"/>
      <c r="B424" s="48"/>
    </row>
    <row r="425" spans="1:2" ht="13" x14ac:dyDescent="0.15">
      <c r="A425" s="48"/>
      <c r="B425" s="48"/>
    </row>
    <row r="426" spans="1:2" ht="13" x14ac:dyDescent="0.15">
      <c r="A426" s="48"/>
      <c r="B426" s="48"/>
    </row>
    <row r="427" spans="1:2" ht="13" x14ac:dyDescent="0.15">
      <c r="A427" s="48"/>
      <c r="B427" s="48"/>
    </row>
    <row r="428" spans="1:2" ht="13" x14ac:dyDescent="0.15">
      <c r="A428" s="48"/>
      <c r="B428" s="48"/>
    </row>
    <row r="429" spans="1:2" ht="13" x14ac:dyDescent="0.15">
      <c r="A429" s="48"/>
      <c r="B429" s="48"/>
    </row>
    <row r="430" spans="1:2" ht="13" x14ac:dyDescent="0.15">
      <c r="A430" s="48"/>
      <c r="B430" s="48"/>
    </row>
    <row r="431" spans="1:2" ht="13" x14ac:dyDescent="0.15">
      <c r="A431" s="48"/>
      <c r="B431" s="48"/>
    </row>
    <row r="432" spans="1:2" ht="13" x14ac:dyDescent="0.15">
      <c r="A432" s="48"/>
      <c r="B432" s="48"/>
    </row>
    <row r="433" spans="1:2" ht="13" x14ac:dyDescent="0.15">
      <c r="A433" s="48"/>
      <c r="B433" s="48"/>
    </row>
    <row r="434" spans="1:2" ht="13" x14ac:dyDescent="0.15">
      <c r="A434" s="48"/>
      <c r="B434" s="48"/>
    </row>
    <row r="435" spans="1:2" ht="13" x14ac:dyDescent="0.15">
      <c r="A435" s="48"/>
      <c r="B435" s="48"/>
    </row>
    <row r="436" spans="1:2" ht="13" x14ac:dyDescent="0.15">
      <c r="A436" s="48"/>
      <c r="B436" s="48"/>
    </row>
    <row r="437" spans="1:2" ht="13" x14ac:dyDescent="0.15">
      <c r="A437" s="48"/>
      <c r="B437" s="48"/>
    </row>
    <row r="438" spans="1:2" ht="13" x14ac:dyDescent="0.15">
      <c r="A438" s="48"/>
      <c r="B438" s="48"/>
    </row>
    <row r="439" spans="1:2" ht="13" x14ac:dyDescent="0.15">
      <c r="A439" s="48"/>
      <c r="B439" s="48"/>
    </row>
    <row r="440" spans="1:2" ht="13" x14ac:dyDescent="0.15">
      <c r="A440" s="48"/>
      <c r="B440" s="48"/>
    </row>
    <row r="441" spans="1:2" ht="13" x14ac:dyDescent="0.15">
      <c r="A441" s="48"/>
      <c r="B441" s="48"/>
    </row>
    <row r="442" spans="1:2" ht="13" x14ac:dyDescent="0.15">
      <c r="A442" s="48"/>
      <c r="B442" s="48"/>
    </row>
    <row r="443" spans="1:2" ht="13" x14ac:dyDescent="0.15">
      <c r="A443" s="48"/>
      <c r="B443" s="48"/>
    </row>
    <row r="444" spans="1:2" ht="13" x14ac:dyDescent="0.15">
      <c r="A444" s="48"/>
      <c r="B444" s="48"/>
    </row>
    <row r="445" spans="1:2" ht="13" x14ac:dyDescent="0.15">
      <c r="A445" s="48"/>
      <c r="B445" s="48"/>
    </row>
    <row r="446" spans="1:2" ht="13" x14ac:dyDescent="0.15">
      <c r="A446" s="48"/>
      <c r="B446" s="48"/>
    </row>
    <row r="447" spans="1:2" ht="13" x14ac:dyDescent="0.15">
      <c r="A447" s="48"/>
      <c r="B447" s="48"/>
    </row>
    <row r="448" spans="1:2" ht="13" x14ac:dyDescent="0.15">
      <c r="A448" s="48"/>
      <c r="B448" s="48"/>
    </row>
    <row r="449" spans="1:2" ht="13" x14ac:dyDescent="0.15">
      <c r="A449" s="48"/>
      <c r="B449" s="48"/>
    </row>
    <row r="450" spans="1:2" ht="13" x14ac:dyDescent="0.15">
      <c r="A450" s="48"/>
      <c r="B450" s="48"/>
    </row>
    <row r="451" spans="1:2" ht="13" x14ac:dyDescent="0.15">
      <c r="A451" s="48"/>
      <c r="B451" s="48"/>
    </row>
    <row r="452" spans="1:2" ht="13" x14ac:dyDescent="0.15">
      <c r="A452" s="48"/>
      <c r="B452" s="48"/>
    </row>
    <row r="453" spans="1:2" ht="13" x14ac:dyDescent="0.15">
      <c r="A453" s="48"/>
      <c r="B453" s="48"/>
    </row>
    <row r="454" spans="1:2" ht="13" x14ac:dyDescent="0.15">
      <c r="A454" s="48"/>
      <c r="B454" s="48"/>
    </row>
    <row r="455" spans="1:2" ht="13" x14ac:dyDescent="0.15">
      <c r="A455" s="48"/>
      <c r="B455" s="48"/>
    </row>
    <row r="456" spans="1:2" ht="13" x14ac:dyDescent="0.15">
      <c r="A456" s="48"/>
      <c r="B456" s="48"/>
    </row>
    <row r="457" spans="1:2" ht="13" x14ac:dyDescent="0.15">
      <c r="A457" s="48"/>
      <c r="B457" s="48"/>
    </row>
    <row r="458" spans="1:2" ht="13" x14ac:dyDescent="0.15">
      <c r="A458" s="48"/>
      <c r="B458" s="48"/>
    </row>
    <row r="459" spans="1:2" ht="13" x14ac:dyDescent="0.15">
      <c r="A459" s="48"/>
      <c r="B459" s="48"/>
    </row>
    <row r="460" spans="1:2" ht="13" x14ac:dyDescent="0.15">
      <c r="A460" s="48"/>
      <c r="B460" s="48"/>
    </row>
    <row r="461" spans="1:2" ht="13" x14ac:dyDescent="0.15">
      <c r="A461" s="48"/>
      <c r="B461" s="48"/>
    </row>
    <row r="462" spans="1:2" ht="13" x14ac:dyDescent="0.15">
      <c r="A462" s="48"/>
      <c r="B462" s="48"/>
    </row>
    <row r="463" spans="1:2" ht="13" x14ac:dyDescent="0.15">
      <c r="A463" s="48"/>
      <c r="B463" s="48"/>
    </row>
    <row r="464" spans="1:2" ht="13" x14ac:dyDescent="0.15">
      <c r="A464" s="48"/>
      <c r="B464" s="48"/>
    </row>
    <row r="465" spans="1:2" ht="13" x14ac:dyDescent="0.15">
      <c r="A465" s="48"/>
      <c r="B465" s="48"/>
    </row>
    <row r="466" spans="1:2" ht="13" x14ac:dyDescent="0.15">
      <c r="A466" s="48"/>
      <c r="B466" s="48"/>
    </row>
    <row r="467" spans="1:2" ht="13" x14ac:dyDescent="0.15">
      <c r="A467" s="48"/>
      <c r="B467" s="48"/>
    </row>
    <row r="468" spans="1:2" ht="13" x14ac:dyDescent="0.15">
      <c r="A468" s="48"/>
      <c r="B468" s="48"/>
    </row>
    <row r="469" spans="1:2" ht="13" x14ac:dyDescent="0.15">
      <c r="A469" s="48"/>
      <c r="B469" s="48"/>
    </row>
    <row r="470" spans="1:2" ht="13" x14ac:dyDescent="0.15">
      <c r="A470" s="48"/>
      <c r="B470" s="48"/>
    </row>
    <row r="471" spans="1:2" ht="13" x14ac:dyDescent="0.15">
      <c r="A471" s="48"/>
      <c r="B471" s="48"/>
    </row>
    <row r="472" spans="1:2" ht="13" x14ac:dyDescent="0.15">
      <c r="A472" s="48"/>
      <c r="B472" s="48"/>
    </row>
    <row r="473" spans="1:2" ht="13" x14ac:dyDescent="0.15">
      <c r="A473" s="48"/>
      <c r="B473" s="48"/>
    </row>
    <row r="474" spans="1:2" ht="13" x14ac:dyDescent="0.15">
      <c r="A474" s="48"/>
      <c r="B474" s="48"/>
    </row>
    <row r="475" spans="1:2" ht="13" x14ac:dyDescent="0.15">
      <c r="A475" s="48"/>
      <c r="B475" s="48"/>
    </row>
    <row r="476" spans="1:2" ht="13" x14ac:dyDescent="0.15">
      <c r="A476" s="48"/>
      <c r="B476" s="48"/>
    </row>
    <row r="477" spans="1:2" ht="13" x14ac:dyDescent="0.15">
      <c r="A477" s="48"/>
      <c r="B477" s="48"/>
    </row>
    <row r="478" spans="1:2" ht="13" x14ac:dyDescent="0.15">
      <c r="A478" s="48"/>
      <c r="B478" s="48"/>
    </row>
    <row r="479" spans="1:2" ht="13" x14ac:dyDescent="0.15">
      <c r="A479" s="48"/>
      <c r="B479" s="48"/>
    </row>
    <row r="480" spans="1:2" ht="13" x14ac:dyDescent="0.15">
      <c r="A480" s="48"/>
      <c r="B480" s="48"/>
    </row>
    <row r="481" spans="1:2" ht="13" x14ac:dyDescent="0.15">
      <c r="A481" s="48"/>
      <c r="B481" s="48"/>
    </row>
    <row r="482" spans="1:2" ht="13" x14ac:dyDescent="0.15">
      <c r="A482" s="48"/>
      <c r="B482" s="48"/>
    </row>
    <row r="483" spans="1:2" ht="13" x14ac:dyDescent="0.15">
      <c r="A483" s="48"/>
      <c r="B483" s="48"/>
    </row>
    <row r="484" spans="1:2" ht="13" x14ac:dyDescent="0.15">
      <c r="A484" s="48"/>
      <c r="B484" s="48"/>
    </row>
    <row r="485" spans="1:2" ht="13" x14ac:dyDescent="0.15">
      <c r="A485" s="48"/>
      <c r="B485" s="48"/>
    </row>
    <row r="486" spans="1:2" ht="13" x14ac:dyDescent="0.15">
      <c r="A486" s="48"/>
      <c r="B486" s="48"/>
    </row>
    <row r="487" spans="1:2" ht="13" x14ac:dyDescent="0.15">
      <c r="A487" s="48"/>
      <c r="B487" s="48"/>
    </row>
    <row r="488" spans="1:2" ht="13" x14ac:dyDescent="0.15">
      <c r="A488" s="48"/>
      <c r="B488" s="48"/>
    </row>
    <row r="489" spans="1:2" ht="13" x14ac:dyDescent="0.15">
      <c r="A489" s="48"/>
      <c r="B489" s="48"/>
    </row>
    <row r="490" spans="1:2" ht="13" x14ac:dyDescent="0.15">
      <c r="A490" s="48"/>
      <c r="B490" s="48"/>
    </row>
    <row r="491" spans="1:2" ht="13" x14ac:dyDescent="0.15">
      <c r="A491" s="48"/>
      <c r="B491" s="48"/>
    </row>
    <row r="492" spans="1:2" ht="13" x14ac:dyDescent="0.15">
      <c r="A492" s="48"/>
      <c r="B492" s="48"/>
    </row>
    <row r="493" spans="1:2" ht="13" x14ac:dyDescent="0.15">
      <c r="A493" s="48"/>
      <c r="B493" s="48"/>
    </row>
    <row r="494" spans="1:2" ht="13" x14ac:dyDescent="0.15">
      <c r="A494" s="48"/>
      <c r="B494" s="48"/>
    </row>
    <row r="495" spans="1:2" ht="13" x14ac:dyDescent="0.15">
      <c r="A495" s="48"/>
      <c r="B495" s="48"/>
    </row>
    <row r="496" spans="1:2" ht="13" x14ac:dyDescent="0.15">
      <c r="A496" s="48"/>
      <c r="B496" s="48"/>
    </row>
    <row r="497" spans="1:2" ht="13" x14ac:dyDescent="0.15">
      <c r="A497" s="48"/>
      <c r="B497" s="48"/>
    </row>
    <row r="498" spans="1:2" ht="13" x14ac:dyDescent="0.15">
      <c r="A498" s="48"/>
      <c r="B498" s="48"/>
    </row>
    <row r="499" spans="1:2" ht="13" x14ac:dyDescent="0.15">
      <c r="A499" s="48"/>
      <c r="B499" s="48"/>
    </row>
    <row r="500" spans="1:2" ht="13" x14ac:dyDescent="0.15">
      <c r="A500" s="48"/>
      <c r="B500" s="48"/>
    </row>
    <row r="501" spans="1:2" ht="13" x14ac:dyDescent="0.15">
      <c r="A501" s="48"/>
      <c r="B501" s="48"/>
    </row>
    <row r="502" spans="1:2" ht="13" x14ac:dyDescent="0.15">
      <c r="A502" s="48"/>
      <c r="B502" s="48"/>
    </row>
    <row r="503" spans="1:2" ht="13" x14ac:dyDescent="0.15">
      <c r="A503" s="48"/>
      <c r="B503" s="48"/>
    </row>
    <row r="504" spans="1:2" ht="13" x14ac:dyDescent="0.15">
      <c r="A504" s="48"/>
      <c r="B504" s="48"/>
    </row>
    <row r="505" spans="1:2" ht="13" x14ac:dyDescent="0.15">
      <c r="A505" s="48"/>
      <c r="B505" s="48"/>
    </row>
    <row r="506" spans="1:2" ht="13" x14ac:dyDescent="0.15">
      <c r="A506" s="48"/>
      <c r="B506" s="48"/>
    </row>
    <row r="507" spans="1:2" ht="13" x14ac:dyDescent="0.15">
      <c r="A507" s="48"/>
      <c r="B507" s="48"/>
    </row>
    <row r="508" spans="1:2" ht="13" x14ac:dyDescent="0.15">
      <c r="A508" s="48"/>
      <c r="B508" s="48"/>
    </row>
    <row r="509" spans="1:2" ht="13" x14ac:dyDescent="0.15">
      <c r="A509" s="48"/>
      <c r="B509" s="48"/>
    </row>
    <row r="510" spans="1:2" ht="13" x14ac:dyDescent="0.15">
      <c r="A510" s="48"/>
      <c r="B510" s="48"/>
    </row>
    <row r="511" spans="1:2" ht="13" x14ac:dyDescent="0.15">
      <c r="A511" s="48"/>
      <c r="B511" s="48"/>
    </row>
    <row r="512" spans="1:2" ht="13" x14ac:dyDescent="0.15">
      <c r="A512" s="48"/>
      <c r="B512" s="48"/>
    </row>
    <row r="513" spans="1:2" ht="13" x14ac:dyDescent="0.15">
      <c r="A513" s="48"/>
      <c r="B513" s="48"/>
    </row>
    <row r="514" spans="1:2" ht="13" x14ac:dyDescent="0.15">
      <c r="A514" s="48"/>
      <c r="B514" s="48"/>
    </row>
    <row r="515" spans="1:2" ht="13" x14ac:dyDescent="0.15">
      <c r="A515" s="48"/>
      <c r="B515" s="48"/>
    </row>
    <row r="516" spans="1:2" ht="13" x14ac:dyDescent="0.15">
      <c r="A516" s="48"/>
      <c r="B516" s="48"/>
    </row>
    <row r="517" spans="1:2" ht="13" x14ac:dyDescent="0.15">
      <c r="A517" s="48"/>
      <c r="B517" s="48"/>
    </row>
    <row r="518" spans="1:2" ht="13" x14ac:dyDescent="0.15">
      <c r="A518" s="48"/>
      <c r="B518" s="48"/>
    </row>
    <row r="519" spans="1:2" ht="13" x14ac:dyDescent="0.15">
      <c r="A519" s="48"/>
      <c r="B519" s="48"/>
    </row>
    <row r="520" spans="1:2" ht="13" x14ac:dyDescent="0.15">
      <c r="A520" s="48"/>
      <c r="B520" s="48"/>
    </row>
    <row r="521" spans="1:2" ht="13" x14ac:dyDescent="0.15">
      <c r="A521" s="48"/>
      <c r="B521" s="48"/>
    </row>
    <row r="522" spans="1:2" ht="13" x14ac:dyDescent="0.15">
      <c r="A522" s="48"/>
      <c r="B522" s="48"/>
    </row>
    <row r="523" spans="1:2" ht="13" x14ac:dyDescent="0.15">
      <c r="A523" s="48"/>
      <c r="B523" s="48"/>
    </row>
    <row r="524" spans="1:2" ht="13" x14ac:dyDescent="0.15">
      <c r="A524" s="48"/>
      <c r="B524" s="48"/>
    </row>
    <row r="525" spans="1:2" ht="13" x14ac:dyDescent="0.15">
      <c r="A525" s="48"/>
      <c r="B525" s="48"/>
    </row>
    <row r="526" spans="1:2" ht="13" x14ac:dyDescent="0.15">
      <c r="A526" s="48"/>
      <c r="B526" s="48"/>
    </row>
    <row r="527" spans="1:2" ht="13" x14ac:dyDescent="0.15">
      <c r="A527" s="48"/>
      <c r="B527" s="48"/>
    </row>
    <row r="528" spans="1:2" ht="13" x14ac:dyDescent="0.15">
      <c r="A528" s="48"/>
      <c r="B528" s="48"/>
    </row>
    <row r="529" spans="1:2" ht="13" x14ac:dyDescent="0.15">
      <c r="A529" s="48"/>
      <c r="B529" s="48"/>
    </row>
    <row r="530" spans="1:2" ht="13" x14ac:dyDescent="0.15">
      <c r="A530" s="48"/>
      <c r="B530" s="48"/>
    </row>
    <row r="531" spans="1:2" ht="13" x14ac:dyDescent="0.15">
      <c r="A531" s="48"/>
      <c r="B531" s="48"/>
    </row>
    <row r="532" spans="1:2" ht="13" x14ac:dyDescent="0.15">
      <c r="A532" s="48"/>
      <c r="B532" s="48"/>
    </row>
    <row r="533" spans="1:2" ht="13" x14ac:dyDescent="0.15">
      <c r="A533" s="48"/>
      <c r="B533" s="48"/>
    </row>
    <row r="534" spans="1:2" ht="13" x14ac:dyDescent="0.15">
      <c r="A534" s="48"/>
      <c r="B534" s="48"/>
    </row>
    <row r="535" spans="1:2" ht="13" x14ac:dyDescent="0.15">
      <c r="A535" s="48"/>
      <c r="B535" s="48"/>
    </row>
    <row r="536" spans="1:2" ht="13" x14ac:dyDescent="0.15">
      <c r="A536" s="48"/>
      <c r="B536" s="48"/>
    </row>
    <row r="537" spans="1:2" ht="13" x14ac:dyDescent="0.15">
      <c r="A537" s="48"/>
      <c r="B537" s="48"/>
    </row>
    <row r="538" spans="1:2" ht="13" x14ac:dyDescent="0.15">
      <c r="A538" s="48"/>
      <c r="B538" s="48"/>
    </row>
    <row r="539" spans="1:2" ht="13" x14ac:dyDescent="0.15">
      <c r="A539" s="48"/>
      <c r="B539" s="48"/>
    </row>
    <row r="540" spans="1:2" ht="13" x14ac:dyDescent="0.15">
      <c r="A540" s="48"/>
      <c r="B540" s="48"/>
    </row>
    <row r="541" spans="1:2" ht="13" x14ac:dyDescent="0.15">
      <c r="A541" s="48"/>
      <c r="B541" s="48"/>
    </row>
    <row r="542" spans="1:2" ht="13" x14ac:dyDescent="0.15">
      <c r="A542" s="48"/>
      <c r="B542" s="48"/>
    </row>
    <row r="543" spans="1:2" ht="13" x14ac:dyDescent="0.15">
      <c r="A543" s="48"/>
      <c r="B543" s="48"/>
    </row>
    <row r="544" spans="1:2" ht="13" x14ac:dyDescent="0.15">
      <c r="A544" s="48"/>
      <c r="B544" s="48"/>
    </row>
    <row r="545" spans="1:2" ht="13" x14ac:dyDescent="0.15">
      <c r="A545" s="48"/>
      <c r="B545" s="48"/>
    </row>
    <row r="546" spans="1:2" ht="13" x14ac:dyDescent="0.15">
      <c r="A546" s="48"/>
      <c r="B546" s="48"/>
    </row>
    <row r="547" spans="1:2" ht="13" x14ac:dyDescent="0.15">
      <c r="A547" s="48"/>
      <c r="B547" s="48"/>
    </row>
    <row r="548" spans="1:2" ht="13" x14ac:dyDescent="0.15">
      <c r="A548" s="48"/>
      <c r="B548" s="48"/>
    </row>
    <row r="549" spans="1:2" ht="13" x14ac:dyDescent="0.15">
      <c r="A549" s="48"/>
      <c r="B549" s="48"/>
    </row>
    <row r="550" spans="1:2" ht="13" x14ac:dyDescent="0.15">
      <c r="A550" s="48"/>
      <c r="B550" s="48"/>
    </row>
    <row r="551" spans="1:2" ht="13" x14ac:dyDescent="0.15">
      <c r="A551" s="48"/>
      <c r="B551" s="48"/>
    </row>
    <row r="552" spans="1:2" ht="13" x14ac:dyDescent="0.15">
      <c r="A552" s="48"/>
      <c r="B552" s="48"/>
    </row>
    <row r="553" spans="1:2" ht="13" x14ac:dyDescent="0.15">
      <c r="A553" s="48"/>
      <c r="B553" s="48"/>
    </row>
    <row r="554" spans="1:2" ht="13" x14ac:dyDescent="0.15">
      <c r="A554" s="48"/>
      <c r="B554" s="48"/>
    </row>
    <row r="555" spans="1:2" ht="13" x14ac:dyDescent="0.15">
      <c r="A555" s="48"/>
      <c r="B555" s="48"/>
    </row>
    <row r="556" spans="1:2" ht="13" x14ac:dyDescent="0.15">
      <c r="A556" s="48"/>
      <c r="B556" s="48"/>
    </row>
    <row r="557" spans="1:2" ht="13" x14ac:dyDescent="0.15">
      <c r="A557" s="48"/>
      <c r="B557" s="48"/>
    </row>
    <row r="558" spans="1:2" ht="13" x14ac:dyDescent="0.15">
      <c r="A558" s="48"/>
      <c r="B558" s="48"/>
    </row>
    <row r="559" spans="1:2" ht="13" x14ac:dyDescent="0.15">
      <c r="A559" s="48"/>
      <c r="B559" s="48"/>
    </row>
    <row r="560" spans="1:2" ht="13" x14ac:dyDescent="0.15">
      <c r="A560" s="48"/>
      <c r="B560" s="48"/>
    </row>
    <row r="561" spans="1:2" ht="13" x14ac:dyDescent="0.15">
      <c r="A561" s="48"/>
      <c r="B561" s="48"/>
    </row>
    <row r="562" spans="1:2" ht="13" x14ac:dyDescent="0.15">
      <c r="A562" s="48"/>
      <c r="B562" s="48"/>
    </row>
    <row r="563" spans="1:2" ht="13" x14ac:dyDescent="0.15">
      <c r="A563" s="48"/>
      <c r="B563" s="48"/>
    </row>
    <row r="564" spans="1:2" ht="13" x14ac:dyDescent="0.15">
      <c r="A564" s="48"/>
      <c r="B564" s="48"/>
    </row>
    <row r="565" spans="1:2" ht="13" x14ac:dyDescent="0.15">
      <c r="A565" s="48"/>
      <c r="B565" s="48"/>
    </row>
    <row r="566" spans="1:2" ht="13" x14ac:dyDescent="0.15">
      <c r="A566" s="48"/>
      <c r="B566" s="48"/>
    </row>
    <row r="567" spans="1:2" ht="13" x14ac:dyDescent="0.15">
      <c r="A567" s="48"/>
      <c r="B567" s="48"/>
    </row>
    <row r="568" spans="1:2" ht="13" x14ac:dyDescent="0.15">
      <c r="A568" s="48"/>
      <c r="B568" s="48"/>
    </row>
    <row r="569" spans="1:2" ht="13" x14ac:dyDescent="0.15">
      <c r="A569" s="48"/>
      <c r="B569" s="48"/>
    </row>
    <row r="570" spans="1:2" ht="13" x14ac:dyDescent="0.15">
      <c r="A570" s="48"/>
      <c r="B570" s="48"/>
    </row>
    <row r="571" spans="1:2" ht="13" x14ac:dyDescent="0.15">
      <c r="A571" s="48"/>
      <c r="B571" s="48"/>
    </row>
    <row r="572" spans="1:2" ht="13" x14ac:dyDescent="0.15">
      <c r="A572" s="48"/>
      <c r="B572" s="48"/>
    </row>
    <row r="573" spans="1:2" ht="13" x14ac:dyDescent="0.15">
      <c r="A573" s="48"/>
      <c r="B573" s="48"/>
    </row>
    <row r="574" spans="1:2" ht="13" x14ac:dyDescent="0.15">
      <c r="A574" s="48"/>
      <c r="B574" s="48"/>
    </row>
    <row r="575" spans="1:2" ht="13" x14ac:dyDescent="0.15">
      <c r="A575" s="48"/>
      <c r="B575" s="48"/>
    </row>
    <row r="576" spans="1:2" ht="13" x14ac:dyDescent="0.15">
      <c r="A576" s="48"/>
      <c r="B576" s="48"/>
    </row>
    <row r="577" spans="1:2" ht="13" x14ac:dyDescent="0.15">
      <c r="A577" s="48"/>
      <c r="B577" s="48"/>
    </row>
    <row r="578" spans="1:2" ht="13" x14ac:dyDescent="0.15">
      <c r="A578" s="48"/>
      <c r="B578" s="48"/>
    </row>
    <row r="579" spans="1:2" ht="13" x14ac:dyDescent="0.15">
      <c r="A579" s="48"/>
      <c r="B579" s="48"/>
    </row>
    <row r="580" spans="1:2" ht="13" x14ac:dyDescent="0.15">
      <c r="A580" s="48"/>
      <c r="B580" s="48"/>
    </row>
    <row r="581" spans="1:2" ht="13" x14ac:dyDescent="0.15">
      <c r="A581" s="48"/>
      <c r="B581" s="48"/>
    </row>
    <row r="582" spans="1:2" ht="13" x14ac:dyDescent="0.15">
      <c r="A582" s="48"/>
      <c r="B582" s="48"/>
    </row>
    <row r="583" spans="1:2" ht="13" x14ac:dyDescent="0.15">
      <c r="A583" s="48"/>
      <c r="B583" s="48"/>
    </row>
    <row r="584" spans="1:2" ht="13" x14ac:dyDescent="0.15">
      <c r="A584" s="48"/>
      <c r="B584" s="48"/>
    </row>
    <row r="585" spans="1:2" ht="13" x14ac:dyDescent="0.15">
      <c r="A585" s="48"/>
      <c r="B585" s="48"/>
    </row>
    <row r="586" spans="1:2" ht="13" x14ac:dyDescent="0.15">
      <c r="A586" s="48"/>
      <c r="B586" s="48"/>
    </row>
    <row r="587" spans="1:2" ht="13" x14ac:dyDescent="0.15">
      <c r="A587" s="48"/>
      <c r="B587" s="48"/>
    </row>
    <row r="588" spans="1:2" ht="13" x14ac:dyDescent="0.15">
      <c r="A588" s="48"/>
      <c r="B588" s="48"/>
    </row>
    <row r="589" spans="1:2" ht="13" x14ac:dyDescent="0.15">
      <c r="A589" s="48"/>
      <c r="B589" s="48"/>
    </row>
    <row r="590" spans="1:2" ht="13" x14ac:dyDescent="0.15">
      <c r="A590" s="48"/>
      <c r="B590" s="48"/>
    </row>
    <row r="591" spans="1:2" ht="13" x14ac:dyDescent="0.15">
      <c r="A591" s="48"/>
      <c r="B591" s="48"/>
    </row>
    <row r="592" spans="1:2" ht="13" x14ac:dyDescent="0.15">
      <c r="A592" s="48"/>
      <c r="B592" s="48"/>
    </row>
    <row r="593" spans="1:2" ht="13" x14ac:dyDescent="0.15">
      <c r="A593" s="48"/>
      <c r="B593" s="48"/>
    </row>
    <row r="594" spans="1:2" ht="13" x14ac:dyDescent="0.15">
      <c r="A594" s="48"/>
      <c r="B594" s="48"/>
    </row>
    <row r="595" spans="1:2" ht="13" x14ac:dyDescent="0.15">
      <c r="A595" s="48"/>
      <c r="B595" s="48"/>
    </row>
    <row r="596" spans="1:2" ht="13" x14ac:dyDescent="0.15">
      <c r="A596" s="48"/>
      <c r="B596" s="48"/>
    </row>
    <row r="597" spans="1:2" ht="13" x14ac:dyDescent="0.15">
      <c r="A597" s="48"/>
      <c r="B597" s="48"/>
    </row>
    <row r="598" spans="1:2" ht="13" x14ac:dyDescent="0.15">
      <c r="A598" s="48"/>
      <c r="B598" s="48"/>
    </row>
    <row r="599" spans="1:2" ht="13" x14ac:dyDescent="0.15">
      <c r="A599" s="48"/>
      <c r="B599" s="48"/>
    </row>
    <row r="600" spans="1:2" ht="13" x14ac:dyDescent="0.15">
      <c r="A600" s="48"/>
      <c r="B600" s="48"/>
    </row>
    <row r="601" spans="1:2" ht="13" x14ac:dyDescent="0.15">
      <c r="A601" s="48"/>
      <c r="B601" s="48"/>
    </row>
    <row r="602" spans="1:2" ht="13" x14ac:dyDescent="0.15">
      <c r="A602" s="48"/>
      <c r="B602" s="48"/>
    </row>
    <row r="603" spans="1:2" ht="13" x14ac:dyDescent="0.15">
      <c r="A603" s="48"/>
      <c r="B603" s="48"/>
    </row>
    <row r="604" spans="1:2" ht="13" x14ac:dyDescent="0.15">
      <c r="A604" s="48"/>
      <c r="B604" s="48"/>
    </row>
    <row r="605" spans="1:2" ht="13" x14ac:dyDescent="0.15">
      <c r="A605" s="48"/>
      <c r="B605" s="48"/>
    </row>
    <row r="606" spans="1:2" ht="13" x14ac:dyDescent="0.15">
      <c r="A606" s="48"/>
      <c r="B606" s="48"/>
    </row>
    <row r="607" spans="1:2" ht="13" x14ac:dyDescent="0.15">
      <c r="A607" s="48"/>
      <c r="B607" s="48"/>
    </row>
    <row r="608" spans="1:2" ht="13" x14ac:dyDescent="0.15">
      <c r="A608" s="48"/>
      <c r="B608" s="48"/>
    </row>
    <row r="609" spans="1:2" ht="13" x14ac:dyDescent="0.15">
      <c r="A609" s="48"/>
      <c r="B609" s="48"/>
    </row>
    <row r="610" spans="1:2" ht="13" x14ac:dyDescent="0.15">
      <c r="A610" s="48"/>
      <c r="B610" s="48"/>
    </row>
    <row r="611" spans="1:2" ht="13" x14ac:dyDescent="0.15">
      <c r="A611" s="48"/>
      <c r="B611" s="48"/>
    </row>
    <row r="612" spans="1:2" ht="13" x14ac:dyDescent="0.15">
      <c r="A612" s="48"/>
      <c r="B612" s="48"/>
    </row>
    <row r="613" spans="1:2" ht="13" x14ac:dyDescent="0.15">
      <c r="A613" s="48"/>
      <c r="B613" s="48"/>
    </row>
    <row r="614" spans="1:2" ht="13" x14ac:dyDescent="0.15">
      <c r="A614" s="48"/>
      <c r="B614" s="48"/>
    </row>
    <row r="615" spans="1:2" ht="13" x14ac:dyDescent="0.15">
      <c r="A615" s="48"/>
      <c r="B615" s="48"/>
    </row>
    <row r="616" spans="1:2" ht="13" x14ac:dyDescent="0.15">
      <c r="A616" s="48"/>
      <c r="B616" s="48"/>
    </row>
    <row r="617" spans="1:2" ht="13" x14ac:dyDescent="0.15">
      <c r="A617" s="48"/>
      <c r="B617" s="48"/>
    </row>
    <row r="618" spans="1:2" ht="13" x14ac:dyDescent="0.15">
      <c r="A618" s="48"/>
      <c r="B618" s="48"/>
    </row>
    <row r="619" spans="1:2" ht="13" x14ac:dyDescent="0.15">
      <c r="A619" s="48"/>
      <c r="B619" s="48"/>
    </row>
    <row r="620" spans="1:2" ht="13" x14ac:dyDescent="0.15">
      <c r="A620" s="48"/>
      <c r="B620" s="48"/>
    </row>
    <row r="621" spans="1:2" ht="13" x14ac:dyDescent="0.15">
      <c r="A621" s="48"/>
      <c r="B621" s="48"/>
    </row>
    <row r="622" spans="1:2" ht="13" x14ac:dyDescent="0.15">
      <c r="A622" s="48"/>
      <c r="B622" s="48"/>
    </row>
    <row r="623" spans="1:2" ht="13" x14ac:dyDescent="0.15">
      <c r="A623" s="48"/>
      <c r="B623" s="48"/>
    </row>
    <row r="624" spans="1:2" ht="13" x14ac:dyDescent="0.15">
      <c r="A624" s="48"/>
      <c r="B624" s="48"/>
    </row>
    <row r="625" spans="1:2" ht="13" x14ac:dyDescent="0.15">
      <c r="A625" s="48"/>
      <c r="B625" s="48"/>
    </row>
    <row r="626" spans="1:2" ht="13" x14ac:dyDescent="0.15">
      <c r="A626" s="48"/>
      <c r="B626" s="48"/>
    </row>
    <row r="627" spans="1:2" ht="13" x14ac:dyDescent="0.15">
      <c r="A627" s="48"/>
      <c r="B627" s="48"/>
    </row>
    <row r="628" spans="1:2" ht="13" x14ac:dyDescent="0.15">
      <c r="A628" s="48"/>
      <c r="B628" s="48"/>
    </row>
    <row r="629" spans="1:2" ht="13" x14ac:dyDescent="0.15">
      <c r="A629" s="48"/>
      <c r="B629" s="48"/>
    </row>
    <row r="630" spans="1:2" ht="13" x14ac:dyDescent="0.15">
      <c r="A630" s="48"/>
      <c r="B630" s="48"/>
    </row>
    <row r="631" spans="1:2" ht="13" x14ac:dyDescent="0.15">
      <c r="A631" s="48"/>
      <c r="B631" s="48"/>
    </row>
    <row r="632" spans="1:2" ht="13" x14ac:dyDescent="0.15">
      <c r="A632" s="48"/>
      <c r="B632" s="48"/>
    </row>
    <row r="633" spans="1:2" ht="13" x14ac:dyDescent="0.15">
      <c r="A633" s="48"/>
      <c r="B633" s="48"/>
    </row>
    <row r="634" spans="1:2" ht="13" x14ac:dyDescent="0.15">
      <c r="A634" s="48"/>
      <c r="B634" s="48"/>
    </row>
    <row r="635" spans="1:2" ht="13" x14ac:dyDescent="0.15">
      <c r="A635" s="48"/>
      <c r="B635" s="48"/>
    </row>
    <row r="636" spans="1:2" ht="13" x14ac:dyDescent="0.15">
      <c r="A636" s="48"/>
      <c r="B636" s="48"/>
    </row>
    <row r="637" spans="1:2" ht="13" x14ac:dyDescent="0.15">
      <c r="A637" s="48"/>
      <c r="B637" s="48"/>
    </row>
    <row r="638" spans="1:2" ht="13" x14ac:dyDescent="0.15">
      <c r="A638" s="48"/>
      <c r="B638" s="48"/>
    </row>
    <row r="639" spans="1:2" ht="13" x14ac:dyDescent="0.15">
      <c r="A639" s="48"/>
      <c r="B639" s="48"/>
    </row>
    <row r="640" spans="1:2" ht="13" x14ac:dyDescent="0.15">
      <c r="A640" s="48"/>
      <c r="B640" s="48"/>
    </row>
    <row r="641" spans="1:2" ht="13" x14ac:dyDescent="0.15">
      <c r="A641" s="48"/>
      <c r="B641" s="48"/>
    </row>
    <row r="642" spans="1:2" ht="13" x14ac:dyDescent="0.15">
      <c r="A642" s="48"/>
      <c r="B642" s="48"/>
    </row>
    <row r="643" spans="1:2" ht="13" x14ac:dyDescent="0.15">
      <c r="A643" s="48"/>
      <c r="B643" s="48"/>
    </row>
    <row r="644" spans="1:2" ht="13" x14ac:dyDescent="0.15">
      <c r="A644" s="48"/>
      <c r="B644" s="48"/>
    </row>
    <row r="645" spans="1:2" ht="13" x14ac:dyDescent="0.15">
      <c r="A645" s="48"/>
      <c r="B645" s="48"/>
    </row>
    <row r="646" spans="1:2" ht="13" x14ac:dyDescent="0.15">
      <c r="A646" s="48"/>
      <c r="B646" s="48"/>
    </row>
    <row r="647" spans="1:2" ht="13" x14ac:dyDescent="0.15">
      <c r="A647" s="48"/>
      <c r="B647" s="48"/>
    </row>
    <row r="648" spans="1:2" ht="13" x14ac:dyDescent="0.15">
      <c r="A648" s="48"/>
      <c r="B648" s="48"/>
    </row>
    <row r="649" spans="1:2" ht="13" x14ac:dyDescent="0.15">
      <c r="A649" s="48"/>
      <c r="B649" s="48"/>
    </row>
    <row r="650" spans="1:2" ht="13" x14ac:dyDescent="0.15">
      <c r="A650" s="48"/>
      <c r="B650" s="48"/>
    </row>
    <row r="651" spans="1:2" ht="13" x14ac:dyDescent="0.15">
      <c r="A651" s="48"/>
      <c r="B651" s="48"/>
    </row>
    <row r="652" spans="1:2" ht="13" x14ac:dyDescent="0.15">
      <c r="A652" s="48"/>
      <c r="B652" s="48"/>
    </row>
    <row r="653" spans="1:2" ht="13" x14ac:dyDescent="0.15">
      <c r="A653" s="48"/>
      <c r="B653" s="48"/>
    </row>
    <row r="654" spans="1:2" ht="13" x14ac:dyDescent="0.15">
      <c r="A654" s="48"/>
      <c r="B654" s="48"/>
    </row>
    <row r="655" spans="1:2" ht="13" x14ac:dyDescent="0.15">
      <c r="A655" s="48"/>
      <c r="B655" s="48"/>
    </row>
    <row r="656" spans="1:2" ht="13" x14ac:dyDescent="0.15">
      <c r="A656" s="48"/>
      <c r="B656" s="48"/>
    </row>
    <row r="657" spans="1:2" ht="13" x14ac:dyDescent="0.15">
      <c r="A657" s="48"/>
      <c r="B657" s="48"/>
    </row>
    <row r="658" spans="1:2" ht="13" x14ac:dyDescent="0.15">
      <c r="A658" s="48"/>
      <c r="B658" s="48"/>
    </row>
    <row r="659" spans="1:2" ht="13" x14ac:dyDescent="0.15">
      <c r="A659" s="48"/>
      <c r="B659" s="48"/>
    </row>
    <row r="660" spans="1:2" ht="13" x14ac:dyDescent="0.15">
      <c r="A660" s="48"/>
      <c r="B660" s="48"/>
    </row>
    <row r="661" spans="1:2" ht="13" x14ac:dyDescent="0.15">
      <c r="A661" s="48"/>
      <c r="B661" s="48"/>
    </row>
    <row r="662" spans="1:2" ht="13" x14ac:dyDescent="0.15">
      <c r="A662" s="48"/>
      <c r="B662" s="48"/>
    </row>
    <row r="663" spans="1:2" ht="13" x14ac:dyDescent="0.15">
      <c r="A663" s="48"/>
      <c r="B663" s="48"/>
    </row>
    <row r="664" spans="1:2" ht="13" x14ac:dyDescent="0.15">
      <c r="A664" s="48"/>
      <c r="B664" s="48"/>
    </row>
    <row r="665" spans="1:2" ht="13" x14ac:dyDescent="0.15">
      <c r="A665" s="48"/>
      <c r="B665" s="48"/>
    </row>
    <row r="666" spans="1:2" ht="13" x14ac:dyDescent="0.15">
      <c r="A666" s="48"/>
      <c r="B666" s="48"/>
    </row>
    <row r="667" spans="1:2" ht="13" x14ac:dyDescent="0.15">
      <c r="A667" s="48"/>
      <c r="B667" s="48"/>
    </row>
    <row r="668" spans="1:2" ht="13" x14ac:dyDescent="0.15">
      <c r="A668" s="48"/>
      <c r="B668" s="48"/>
    </row>
    <row r="669" spans="1:2" ht="13" x14ac:dyDescent="0.15">
      <c r="A669" s="48"/>
      <c r="B669" s="48"/>
    </row>
    <row r="670" spans="1:2" ht="13" x14ac:dyDescent="0.15">
      <c r="A670" s="48"/>
      <c r="B670" s="48"/>
    </row>
    <row r="671" spans="1:2" ht="13" x14ac:dyDescent="0.15">
      <c r="A671" s="48"/>
      <c r="B671" s="48"/>
    </row>
    <row r="672" spans="1:2" ht="13" x14ac:dyDescent="0.15">
      <c r="A672" s="48"/>
      <c r="B672" s="48"/>
    </row>
    <row r="673" spans="1:2" ht="13" x14ac:dyDescent="0.15">
      <c r="A673" s="48"/>
      <c r="B673" s="48"/>
    </row>
    <row r="674" spans="1:2" ht="13" x14ac:dyDescent="0.15">
      <c r="A674" s="48"/>
      <c r="B674" s="48"/>
    </row>
    <row r="675" spans="1:2" ht="13" x14ac:dyDescent="0.15">
      <c r="A675" s="48"/>
      <c r="B675" s="48"/>
    </row>
    <row r="676" spans="1:2" ht="13" x14ac:dyDescent="0.15">
      <c r="A676" s="48"/>
      <c r="B676" s="48"/>
    </row>
    <row r="677" spans="1:2" ht="13" x14ac:dyDescent="0.15">
      <c r="A677" s="48"/>
      <c r="B677" s="48"/>
    </row>
    <row r="678" spans="1:2" ht="13" x14ac:dyDescent="0.15">
      <c r="A678" s="48"/>
      <c r="B678" s="48"/>
    </row>
    <row r="679" spans="1:2" ht="13" x14ac:dyDescent="0.15">
      <c r="A679" s="48"/>
      <c r="B679" s="48"/>
    </row>
    <row r="680" spans="1:2" ht="13" x14ac:dyDescent="0.15">
      <c r="A680" s="48"/>
      <c r="B680" s="48"/>
    </row>
    <row r="681" spans="1:2" ht="13" x14ac:dyDescent="0.15">
      <c r="A681" s="48"/>
      <c r="B681" s="48"/>
    </row>
    <row r="682" spans="1:2" ht="13" x14ac:dyDescent="0.15">
      <c r="A682" s="48"/>
      <c r="B682" s="48"/>
    </row>
    <row r="683" spans="1:2" ht="13" x14ac:dyDescent="0.15">
      <c r="A683" s="48"/>
      <c r="B683" s="48"/>
    </row>
    <row r="684" spans="1:2" ht="13" x14ac:dyDescent="0.15">
      <c r="A684" s="48"/>
      <c r="B684" s="48"/>
    </row>
    <row r="685" spans="1:2" ht="13" x14ac:dyDescent="0.15">
      <c r="A685" s="48"/>
      <c r="B685" s="48"/>
    </row>
    <row r="686" spans="1:2" ht="13" x14ac:dyDescent="0.15">
      <c r="A686" s="48"/>
      <c r="B686" s="48"/>
    </row>
    <row r="687" spans="1:2" ht="13" x14ac:dyDescent="0.15">
      <c r="A687" s="48"/>
      <c r="B687" s="48"/>
    </row>
    <row r="688" spans="1:2" ht="13" x14ac:dyDescent="0.15">
      <c r="A688" s="48"/>
      <c r="B688" s="48"/>
    </row>
    <row r="689" spans="1:2" ht="13" x14ac:dyDescent="0.15">
      <c r="A689" s="48"/>
      <c r="B689" s="48"/>
    </row>
    <row r="690" spans="1:2" ht="13" x14ac:dyDescent="0.15">
      <c r="A690" s="48"/>
      <c r="B690" s="48"/>
    </row>
    <row r="691" spans="1:2" ht="13" x14ac:dyDescent="0.15">
      <c r="A691" s="48"/>
      <c r="B691" s="48"/>
    </row>
    <row r="692" spans="1:2" ht="13" x14ac:dyDescent="0.15">
      <c r="A692" s="48"/>
      <c r="B692" s="48"/>
    </row>
    <row r="693" spans="1:2" ht="13" x14ac:dyDescent="0.15">
      <c r="A693" s="48"/>
      <c r="B693" s="48"/>
    </row>
    <row r="694" spans="1:2" ht="13" x14ac:dyDescent="0.15">
      <c r="A694" s="48"/>
      <c r="B694" s="48"/>
    </row>
    <row r="695" spans="1:2" ht="13" x14ac:dyDescent="0.15">
      <c r="A695" s="48"/>
      <c r="B695" s="48"/>
    </row>
    <row r="696" spans="1:2" ht="13" x14ac:dyDescent="0.15">
      <c r="A696" s="48"/>
      <c r="B696" s="48"/>
    </row>
    <row r="697" spans="1:2" ht="13" x14ac:dyDescent="0.15">
      <c r="A697" s="48"/>
      <c r="B697" s="48"/>
    </row>
    <row r="698" spans="1:2" ht="13" x14ac:dyDescent="0.15">
      <c r="A698" s="48"/>
      <c r="B698" s="48"/>
    </row>
    <row r="699" spans="1:2" ht="13" x14ac:dyDescent="0.15">
      <c r="A699" s="48"/>
      <c r="B699" s="48"/>
    </row>
    <row r="700" spans="1:2" ht="13" x14ac:dyDescent="0.15">
      <c r="A700" s="48"/>
      <c r="B700" s="48"/>
    </row>
    <row r="701" spans="1:2" ht="13" x14ac:dyDescent="0.15">
      <c r="A701" s="48"/>
      <c r="B701" s="48"/>
    </row>
    <row r="702" spans="1:2" ht="13" x14ac:dyDescent="0.15">
      <c r="A702" s="48"/>
      <c r="B702" s="48"/>
    </row>
    <row r="703" spans="1:2" ht="13" x14ac:dyDescent="0.15">
      <c r="A703" s="48"/>
      <c r="B703" s="48"/>
    </row>
    <row r="704" spans="1:2" ht="13" x14ac:dyDescent="0.15">
      <c r="A704" s="48"/>
      <c r="B704" s="48"/>
    </row>
    <row r="705" spans="1:2" ht="13" x14ac:dyDescent="0.15">
      <c r="A705" s="48"/>
      <c r="B705" s="48"/>
    </row>
    <row r="706" spans="1:2" ht="13" x14ac:dyDescent="0.15">
      <c r="A706" s="48"/>
      <c r="B706" s="48"/>
    </row>
    <row r="707" spans="1:2" ht="13" x14ac:dyDescent="0.15">
      <c r="A707" s="48"/>
      <c r="B707" s="48"/>
    </row>
    <row r="708" spans="1:2" ht="13" x14ac:dyDescent="0.15">
      <c r="A708" s="48"/>
      <c r="B708" s="48"/>
    </row>
    <row r="709" spans="1:2" ht="13" x14ac:dyDescent="0.15">
      <c r="A709" s="48"/>
      <c r="B709" s="48"/>
    </row>
    <row r="710" spans="1:2" ht="13" x14ac:dyDescent="0.15">
      <c r="A710" s="48"/>
      <c r="B710" s="48"/>
    </row>
    <row r="711" spans="1:2" ht="13" x14ac:dyDescent="0.15">
      <c r="A711" s="48"/>
      <c r="B711" s="48"/>
    </row>
    <row r="712" spans="1:2" ht="13" x14ac:dyDescent="0.15">
      <c r="A712" s="48"/>
      <c r="B712" s="48"/>
    </row>
    <row r="713" spans="1:2" ht="13" x14ac:dyDescent="0.15">
      <c r="A713" s="48"/>
      <c r="B713" s="48"/>
    </row>
    <row r="714" spans="1:2" ht="13" x14ac:dyDescent="0.15">
      <c r="A714" s="48"/>
      <c r="B714" s="48"/>
    </row>
    <row r="715" spans="1:2" ht="13" x14ac:dyDescent="0.15">
      <c r="A715" s="48"/>
      <c r="B715" s="48"/>
    </row>
    <row r="716" spans="1:2" ht="13" x14ac:dyDescent="0.15">
      <c r="A716" s="48"/>
      <c r="B716" s="48"/>
    </row>
    <row r="717" spans="1:2" ht="13" x14ac:dyDescent="0.15">
      <c r="A717" s="48"/>
      <c r="B717" s="48"/>
    </row>
    <row r="718" spans="1:2" ht="13" x14ac:dyDescent="0.15">
      <c r="A718" s="48"/>
      <c r="B718" s="48"/>
    </row>
    <row r="719" spans="1:2" ht="13" x14ac:dyDescent="0.15">
      <c r="A719" s="48"/>
      <c r="B719" s="48"/>
    </row>
    <row r="720" spans="1:2" ht="13" x14ac:dyDescent="0.15">
      <c r="A720" s="48"/>
      <c r="B720" s="48"/>
    </row>
    <row r="721" spans="1:2" ht="13" x14ac:dyDescent="0.15">
      <c r="A721" s="48"/>
      <c r="B721" s="48"/>
    </row>
    <row r="722" spans="1:2" ht="13" x14ac:dyDescent="0.15">
      <c r="A722" s="48"/>
      <c r="B722" s="48"/>
    </row>
    <row r="723" spans="1:2" ht="13" x14ac:dyDescent="0.15">
      <c r="A723" s="48"/>
      <c r="B723" s="48"/>
    </row>
    <row r="724" spans="1:2" ht="13" x14ac:dyDescent="0.15">
      <c r="A724" s="48"/>
      <c r="B724" s="48"/>
    </row>
    <row r="725" spans="1:2" ht="13" x14ac:dyDescent="0.15">
      <c r="A725" s="48"/>
      <c r="B725" s="48"/>
    </row>
    <row r="726" spans="1:2" ht="13" x14ac:dyDescent="0.15">
      <c r="A726" s="48"/>
      <c r="B726" s="48"/>
    </row>
    <row r="727" spans="1:2" ht="13" x14ac:dyDescent="0.15">
      <c r="A727" s="48"/>
      <c r="B727" s="48"/>
    </row>
    <row r="728" spans="1:2" ht="13" x14ac:dyDescent="0.15">
      <c r="A728" s="48"/>
      <c r="B728" s="48"/>
    </row>
    <row r="729" spans="1:2" ht="13" x14ac:dyDescent="0.15">
      <c r="A729" s="48"/>
      <c r="B729" s="48"/>
    </row>
    <row r="730" spans="1:2" ht="13" x14ac:dyDescent="0.15">
      <c r="A730" s="48"/>
      <c r="B730" s="48"/>
    </row>
    <row r="731" spans="1:2" ht="13" x14ac:dyDescent="0.15">
      <c r="A731" s="48"/>
      <c r="B731" s="48"/>
    </row>
    <row r="732" spans="1:2" ht="13" x14ac:dyDescent="0.15">
      <c r="A732" s="48"/>
      <c r="B732" s="48"/>
    </row>
    <row r="733" spans="1:2" ht="13" x14ac:dyDescent="0.15">
      <c r="A733" s="48"/>
      <c r="B733" s="48"/>
    </row>
    <row r="734" spans="1:2" ht="13" x14ac:dyDescent="0.15">
      <c r="A734" s="48"/>
      <c r="B734" s="48"/>
    </row>
    <row r="735" spans="1:2" ht="13" x14ac:dyDescent="0.15">
      <c r="A735" s="48"/>
      <c r="B735" s="48"/>
    </row>
    <row r="736" spans="1:2" ht="13" x14ac:dyDescent="0.15">
      <c r="A736" s="48"/>
      <c r="B736" s="48"/>
    </row>
    <row r="737" spans="1:2" ht="13" x14ac:dyDescent="0.15">
      <c r="A737" s="48"/>
      <c r="B737" s="48"/>
    </row>
    <row r="738" spans="1:2" ht="13" x14ac:dyDescent="0.15">
      <c r="A738" s="48"/>
      <c r="B738" s="48"/>
    </row>
    <row r="739" spans="1:2" ht="13" x14ac:dyDescent="0.15">
      <c r="A739" s="48"/>
      <c r="B739" s="48"/>
    </row>
    <row r="740" spans="1:2" ht="13" x14ac:dyDescent="0.15">
      <c r="A740" s="48"/>
      <c r="B740" s="48"/>
    </row>
    <row r="741" spans="1:2" ht="13" x14ac:dyDescent="0.15">
      <c r="A741" s="48"/>
      <c r="B741" s="48"/>
    </row>
    <row r="742" spans="1:2" ht="13" x14ac:dyDescent="0.15">
      <c r="A742" s="48"/>
      <c r="B742" s="48"/>
    </row>
    <row r="743" spans="1:2" ht="13" x14ac:dyDescent="0.15">
      <c r="A743" s="48"/>
      <c r="B743" s="48"/>
    </row>
    <row r="744" spans="1:2" ht="13" x14ac:dyDescent="0.15">
      <c r="A744" s="48"/>
      <c r="B744" s="48"/>
    </row>
    <row r="745" spans="1:2" ht="13" x14ac:dyDescent="0.15">
      <c r="A745" s="48"/>
      <c r="B745" s="48"/>
    </row>
    <row r="746" spans="1:2" ht="13" x14ac:dyDescent="0.15">
      <c r="A746" s="48"/>
      <c r="B746" s="48"/>
    </row>
    <row r="747" spans="1:2" ht="13" x14ac:dyDescent="0.15">
      <c r="A747" s="48"/>
      <c r="B747" s="48"/>
    </row>
    <row r="748" spans="1:2" ht="13" x14ac:dyDescent="0.15">
      <c r="A748" s="48"/>
      <c r="B748" s="48"/>
    </row>
    <row r="749" spans="1:2" ht="13" x14ac:dyDescent="0.15">
      <c r="A749" s="48"/>
      <c r="B749" s="48"/>
    </row>
    <row r="750" spans="1:2" ht="13" x14ac:dyDescent="0.15">
      <c r="A750" s="48"/>
      <c r="B750" s="48"/>
    </row>
    <row r="751" spans="1:2" ht="13" x14ac:dyDescent="0.15">
      <c r="A751" s="48"/>
      <c r="B751" s="48"/>
    </row>
    <row r="752" spans="1:2" ht="13" x14ac:dyDescent="0.15">
      <c r="A752" s="48"/>
      <c r="B752" s="48"/>
    </row>
    <row r="753" spans="1:2" ht="13" x14ac:dyDescent="0.15">
      <c r="A753" s="48"/>
      <c r="B753" s="48"/>
    </row>
    <row r="754" spans="1:2" ht="13" x14ac:dyDescent="0.15">
      <c r="A754" s="48"/>
      <c r="B754" s="48"/>
    </row>
    <row r="755" spans="1:2" ht="13" x14ac:dyDescent="0.15">
      <c r="A755" s="48"/>
      <c r="B755" s="48"/>
    </row>
    <row r="756" spans="1:2" ht="13" x14ac:dyDescent="0.15">
      <c r="A756" s="48"/>
      <c r="B756" s="48"/>
    </row>
    <row r="757" spans="1:2" ht="13" x14ac:dyDescent="0.15">
      <c r="A757" s="48"/>
      <c r="B757" s="48"/>
    </row>
    <row r="758" spans="1:2" ht="13" x14ac:dyDescent="0.15">
      <c r="A758" s="48"/>
      <c r="B758" s="48"/>
    </row>
    <row r="759" spans="1:2" ht="13" x14ac:dyDescent="0.15">
      <c r="A759" s="48"/>
      <c r="B759" s="48"/>
    </row>
    <row r="760" spans="1:2" ht="13" x14ac:dyDescent="0.15">
      <c r="A760" s="48"/>
      <c r="B760" s="48"/>
    </row>
    <row r="761" spans="1:2" ht="13" x14ac:dyDescent="0.15">
      <c r="A761" s="48"/>
      <c r="B761" s="48"/>
    </row>
    <row r="762" spans="1:2" ht="13" x14ac:dyDescent="0.15">
      <c r="A762" s="48"/>
      <c r="B762" s="48"/>
    </row>
    <row r="763" spans="1:2" ht="13" x14ac:dyDescent="0.15">
      <c r="A763" s="48"/>
      <c r="B763" s="48"/>
    </row>
    <row r="764" spans="1:2" ht="13" x14ac:dyDescent="0.15">
      <c r="A764" s="48"/>
      <c r="B764" s="48"/>
    </row>
    <row r="765" spans="1:2" ht="13" x14ac:dyDescent="0.15">
      <c r="A765" s="48"/>
      <c r="B765" s="48"/>
    </row>
    <row r="766" spans="1:2" ht="13" x14ac:dyDescent="0.15">
      <c r="A766" s="48"/>
      <c r="B766" s="48"/>
    </row>
    <row r="767" spans="1:2" ht="13" x14ac:dyDescent="0.15">
      <c r="A767" s="48"/>
      <c r="B767" s="48"/>
    </row>
    <row r="768" spans="1:2" ht="13" x14ac:dyDescent="0.15">
      <c r="A768" s="48"/>
      <c r="B768" s="48"/>
    </row>
    <row r="769" spans="1:2" ht="13" x14ac:dyDescent="0.15">
      <c r="A769" s="48"/>
      <c r="B769" s="48"/>
    </row>
    <row r="770" spans="1:2" ht="13" x14ac:dyDescent="0.15">
      <c r="A770" s="48"/>
      <c r="B770" s="48"/>
    </row>
    <row r="771" spans="1:2" ht="13" x14ac:dyDescent="0.15">
      <c r="A771" s="48"/>
      <c r="B771" s="48"/>
    </row>
    <row r="772" spans="1:2" ht="13" x14ac:dyDescent="0.15">
      <c r="A772" s="48"/>
      <c r="B772" s="48"/>
    </row>
    <row r="773" spans="1:2" ht="13" x14ac:dyDescent="0.15">
      <c r="A773" s="48"/>
      <c r="B773" s="48"/>
    </row>
    <row r="774" spans="1:2" ht="13" x14ac:dyDescent="0.15">
      <c r="A774" s="48"/>
      <c r="B774" s="48"/>
    </row>
    <row r="775" spans="1:2" ht="13" x14ac:dyDescent="0.15">
      <c r="A775" s="48"/>
      <c r="B775" s="48"/>
    </row>
    <row r="776" spans="1:2" ht="13" x14ac:dyDescent="0.15">
      <c r="A776" s="48"/>
      <c r="B776" s="48"/>
    </row>
    <row r="777" spans="1:2" ht="13" x14ac:dyDescent="0.15">
      <c r="A777" s="48"/>
      <c r="B777" s="48"/>
    </row>
    <row r="778" spans="1:2" ht="13" x14ac:dyDescent="0.15">
      <c r="A778" s="48"/>
      <c r="B778" s="48"/>
    </row>
    <row r="779" spans="1:2" ht="13" x14ac:dyDescent="0.15">
      <c r="A779" s="48"/>
      <c r="B779" s="48"/>
    </row>
    <row r="780" spans="1:2" ht="13" x14ac:dyDescent="0.15">
      <c r="A780" s="48"/>
      <c r="B780" s="48"/>
    </row>
    <row r="781" spans="1:2" ht="13" x14ac:dyDescent="0.15">
      <c r="A781" s="48"/>
      <c r="B781" s="48"/>
    </row>
    <row r="782" spans="1:2" ht="13" x14ac:dyDescent="0.15">
      <c r="A782" s="48"/>
      <c r="B782" s="48"/>
    </row>
    <row r="783" spans="1:2" ht="13" x14ac:dyDescent="0.15">
      <c r="A783" s="48"/>
      <c r="B783" s="48"/>
    </row>
    <row r="784" spans="1:2" ht="13" x14ac:dyDescent="0.15">
      <c r="A784" s="48"/>
      <c r="B784" s="48"/>
    </row>
    <row r="785" spans="1:2" ht="13" x14ac:dyDescent="0.15">
      <c r="A785" s="48"/>
      <c r="B785" s="48"/>
    </row>
    <row r="786" spans="1:2" ht="13" x14ac:dyDescent="0.15">
      <c r="A786" s="48"/>
      <c r="B786" s="48"/>
    </row>
    <row r="787" spans="1:2" ht="13" x14ac:dyDescent="0.15">
      <c r="A787" s="48"/>
      <c r="B787" s="48"/>
    </row>
    <row r="788" spans="1:2" ht="13" x14ac:dyDescent="0.15">
      <c r="A788" s="48"/>
      <c r="B788" s="48"/>
    </row>
    <row r="789" spans="1:2" ht="13" x14ac:dyDescent="0.15">
      <c r="A789" s="48"/>
      <c r="B789" s="48"/>
    </row>
    <row r="790" spans="1:2" ht="13" x14ac:dyDescent="0.15">
      <c r="A790" s="48"/>
      <c r="B790" s="48"/>
    </row>
    <row r="791" spans="1:2" ht="13" x14ac:dyDescent="0.15">
      <c r="A791" s="48"/>
      <c r="B791" s="48"/>
    </row>
    <row r="792" spans="1:2" ht="13" x14ac:dyDescent="0.15">
      <c r="A792" s="48"/>
      <c r="B792" s="48"/>
    </row>
    <row r="793" spans="1:2" ht="13" x14ac:dyDescent="0.15">
      <c r="A793" s="48"/>
      <c r="B793" s="48"/>
    </row>
    <row r="794" spans="1:2" ht="13" x14ac:dyDescent="0.15">
      <c r="A794" s="48"/>
      <c r="B794" s="48"/>
    </row>
    <row r="795" spans="1:2" ht="13" x14ac:dyDescent="0.15">
      <c r="A795" s="48"/>
      <c r="B795" s="48"/>
    </row>
    <row r="796" spans="1:2" ht="13" x14ac:dyDescent="0.15">
      <c r="A796" s="48"/>
      <c r="B796" s="48"/>
    </row>
    <row r="797" spans="1:2" ht="13" x14ac:dyDescent="0.15">
      <c r="A797" s="48"/>
      <c r="B797" s="48"/>
    </row>
    <row r="798" spans="1:2" ht="13" x14ac:dyDescent="0.15">
      <c r="A798" s="48"/>
      <c r="B798" s="48"/>
    </row>
    <row r="799" spans="1:2" ht="13" x14ac:dyDescent="0.15">
      <c r="A799" s="48"/>
      <c r="B799" s="48"/>
    </row>
    <row r="800" spans="1:2" ht="13" x14ac:dyDescent="0.15">
      <c r="A800" s="48"/>
      <c r="B800" s="48"/>
    </row>
    <row r="801" spans="1:2" ht="13" x14ac:dyDescent="0.15">
      <c r="A801" s="48"/>
      <c r="B801" s="48"/>
    </row>
    <row r="802" spans="1:2" ht="13" x14ac:dyDescent="0.15">
      <c r="A802" s="48"/>
      <c r="B802" s="48"/>
    </row>
    <row r="803" spans="1:2" ht="13" x14ac:dyDescent="0.15">
      <c r="A803" s="48"/>
      <c r="B803" s="48"/>
    </row>
    <row r="804" spans="1:2" ht="13" x14ac:dyDescent="0.15">
      <c r="A804" s="48"/>
      <c r="B804" s="48"/>
    </row>
    <row r="805" spans="1:2" ht="13" x14ac:dyDescent="0.15">
      <c r="A805" s="48"/>
      <c r="B805" s="48"/>
    </row>
    <row r="806" spans="1:2" ht="13" x14ac:dyDescent="0.15">
      <c r="A806" s="48"/>
      <c r="B806" s="48"/>
    </row>
    <row r="807" spans="1:2" ht="13" x14ac:dyDescent="0.15">
      <c r="A807" s="48"/>
      <c r="B807" s="48"/>
    </row>
    <row r="808" spans="1:2" ht="13" x14ac:dyDescent="0.15">
      <c r="A808" s="48"/>
      <c r="B808" s="48"/>
    </row>
    <row r="809" spans="1:2" ht="13" x14ac:dyDescent="0.15">
      <c r="A809" s="48"/>
      <c r="B809" s="48"/>
    </row>
    <row r="810" spans="1:2" ht="13" x14ac:dyDescent="0.15">
      <c r="A810" s="48"/>
      <c r="B810" s="48"/>
    </row>
    <row r="811" spans="1:2" ht="13" x14ac:dyDescent="0.15">
      <c r="A811" s="48"/>
      <c r="B811" s="48"/>
    </row>
    <row r="812" spans="1:2" ht="13" x14ac:dyDescent="0.15">
      <c r="A812" s="48"/>
      <c r="B812" s="48"/>
    </row>
    <row r="813" spans="1:2" ht="13" x14ac:dyDescent="0.15">
      <c r="A813" s="48"/>
      <c r="B813" s="48"/>
    </row>
    <row r="814" spans="1:2" ht="13" x14ac:dyDescent="0.15">
      <c r="A814" s="48"/>
      <c r="B814" s="48"/>
    </row>
    <row r="815" spans="1:2" ht="13" x14ac:dyDescent="0.15">
      <c r="A815" s="48"/>
      <c r="B815" s="48"/>
    </row>
    <row r="816" spans="1:2" ht="13" x14ac:dyDescent="0.15">
      <c r="A816" s="48"/>
      <c r="B816" s="48"/>
    </row>
    <row r="817" spans="1:2" ht="13" x14ac:dyDescent="0.15">
      <c r="A817" s="48"/>
      <c r="B817" s="48"/>
    </row>
    <row r="818" spans="1:2" ht="13" x14ac:dyDescent="0.15">
      <c r="A818" s="48"/>
      <c r="B818" s="48"/>
    </row>
    <row r="819" spans="1:2" ht="13" x14ac:dyDescent="0.15">
      <c r="A819" s="48"/>
      <c r="B819" s="48"/>
    </row>
    <row r="820" spans="1:2" ht="13" x14ac:dyDescent="0.15">
      <c r="A820" s="48"/>
      <c r="B820" s="48"/>
    </row>
    <row r="821" spans="1:2" ht="13" x14ac:dyDescent="0.15">
      <c r="A821" s="48"/>
      <c r="B821" s="48"/>
    </row>
    <row r="822" spans="1:2" ht="13" x14ac:dyDescent="0.15">
      <c r="A822" s="48"/>
      <c r="B822" s="48"/>
    </row>
    <row r="823" spans="1:2" ht="13" x14ac:dyDescent="0.15">
      <c r="A823" s="48"/>
      <c r="B823" s="48"/>
    </row>
    <row r="824" spans="1:2" ht="13" x14ac:dyDescent="0.15">
      <c r="A824" s="48"/>
      <c r="B824" s="48"/>
    </row>
    <row r="825" spans="1:2" ht="13" x14ac:dyDescent="0.15">
      <c r="A825" s="48"/>
      <c r="B825" s="48"/>
    </row>
    <row r="826" spans="1:2" ht="13" x14ac:dyDescent="0.15">
      <c r="A826" s="48"/>
      <c r="B826" s="48"/>
    </row>
    <row r="827" spans="1:2" ht="13" x14ac:dyDescent="0.15">
      <c r="A827" s="48"/>
      <c r="B827" s="48"/>
    </row>
    <row r="828" spans="1:2" ht="13" x14ac:dyDescent="0.15">
      <c r="A828" s="48"/>
      <c r="B828" s="48"/>
    </row>
    <row r="829" spans="1:2" ht="13" x14ac:dyDescent="0.15">
      <c r="A829" s="48"/>
      <c r="B829" s="48"/>
    </row>
    <row r="830" spans="1:2" ht="13" x14ac:dyDescent="0.15">
      <c r="A830" s="48"/>
      <c r="B830" s="48"/>
    </row>
    <row r="831" spans="1:2" ht="13" x14ac:dyDescent="0.15">
      <c r="A831" s="48"/>
      <c r="B831" s="48"/>
    </row>
    <row r="832" spans="1:2" ht="13" x14ac:dyDescent="0.15">
      <c r="A832" s="48"/>
      <c r="B832" s="48"/>
    </row>
    <row r="833" spans="1:2" ht="13" x14ac:dyDescent="0.15">
      <c r="A833" s="48"/>
      <c r="B833" s="48"/>
    </row>
    <row r="834" spans="1:2" ht="13" x14ac:dyDescent="0.15">
      <c r="A834" s="48"/>
      <c r="B834" s="48"/>
    </row>
    <row r="835" spans="1:2" ht="13" x14ac:dyDescent="0.15">
      <c r="A835" s="48"/>
      <c r="B835" s="48"/>
    </row>
    <row r="836" spans="1:2" ht="13" x14ac:dyDescent="0.15">
      <c r="A836" s="48"/>
      <c r="B836" s="48"/>
    </row>
    <row r="837" spans="1:2" ht="13" x14ac:dyDescent="0.15">
      <c r="A837" s="48"/>
      <c r="B837" s="48"/>
    </row>
    <row r="838" spans="1:2" ht="13" x14ac:dyDescent="0.15">
      <c r="A838" s="48"/>
      <c r="B838" s="48"/>
    </row>
    <row r="839" spans="1:2" ht="13" x14ac:dyDescent="0.15">
      <c r="A839" s="48"/>
      <c r="B839" s="48"/>
    </row>
    <row r="840" spans="1:2" ht="13" x14ac:dyDescent="0.15">
      <c r="A840" s="48"/>
      <c r="B840" s="48"/>
    </row>
    <row r="841" spans="1:2" ht="13" x14ac:dyDescent="0.15">
      <c r="A841" s="48"/>
      <c r="B841" s="48"/>
    </row>
    <row r="842" spans="1:2" ht="13" x14ac:dyDescent="0.15">
      <c r="A842" s="48"/>
      <c r="B842" s="48"/>
    </row>
    <row r="843" spans="1:2" ht="13" x14ac:dyDescent="0.15">
      <c r="A843" s="48"/>
      <c r="B843" s="48"/>
    </row>
    <row r="844" spans="1:2" ht="13" x14ac:dyDescent="0.15">
      <c r="A844" s="48"/>
      <c r="B844" s="48"/>
    </row>
    <row r="845" spans="1:2" ht="13" x14ac:dyDescent="0.15">
      <c r="A845" s="48"/>
      <c r="B845" s="48"/>
    </row>
    <row r="846" spans="1:2" ht="13" x14ac:dyDescent="0.15">
      <c r="A846" s="48"/>
      <c r="B846" s="48"/>
    </row>
    <row r="847" spans="1:2" ht="13" x14ac:dyDescent="0.15">
      <c r="A847" s="48"/>
      <c r="B847" s="48"/>
    </row>
    <row r="848" spans="1:2" ht="13" x14ac:dyDescent="0.15">
      <c r="A848" s="48"/>
      <c r="B848" s="48"/>
    </row>
    <row r="849" spans="1:2" ht="13" x14ac:dyDescent="0.15">
      <c r="A849" s="48"/>
      <c r="B849" s="48"/>
    </row>
    <row r="850" spans="1:2" ht="13" x14ac:dyDescent="0.15">
      <c r="A850" s="48"/>
      <c r="B850" s="48"/>
    </row>
    <row r="851" spans="1:2" ht="13" x14ac:dyDescent="0.15">
      <c r="A851" s="48"/>
      <c r="B851" s="48"/>
    </row>
    <row r="852" spans="1:2" ht="13" x14ac:dyDescent="0.15">
      <c r="A852" s="48"/>
      <c r="B852" s="48"/>
    </row>
    <row r="853" spans="1:2" ht="13" x14ac:dyDescent="0.15">
      <c r="A853" s="48"/>
      <c r="B853" s="48"/>
    </row>
    <row r="854" spans="1:2" ht="13" x14ac:dyDescent="0.15">
      <c r="A854" s="48"/>
      <c r="B854" s="48"/>
    </row>
    <row r="855" spans="1:2" ht="13" x14ac:dyDescent="0.15">
      <c r="A855" s="48"/>
      <c r="B855" s="48"/>
    </row>
    <row r="856" spans="1:2" ht="13" x14ac:dyDescent="0.15">
      <c r="A856" s="48"/>
      <c r="B856" s="48"/>
    </row>
    <row r="857" spans="1:2" ht="13" x14ac:dyDescent="0.15">
      <c r="A857" s="48"/>
      <c r="B857" s="48"/>
    </row>
    <row r="858" spans="1:2" ht="13" x14ac:dyDescent="0.15">
      <c r="A858" s="48"/>
      <c r="B858" s="48"/>
    </row>
    <row r="859" spans="1:2" ht="13" x14ac:dyDescent="0.15">
      <c r="A859" s="48"/>
      <c r="B859" s="48"/>
    </row>
    <row r="860" spans="1:2" ht="13" x14ac:dyDescent="0.15">
      <c r="A860" s="48"/>
      <c r="B860" s="48"/>
    </row>
    <row r="861" spans="1:2" ht="13" x14ac:dyDescent="0.15">
      <c r="A861" s="48"/>
      <c r="B861" s="48"/>
    </row>
    <row r="862" spans="1:2" ht="13" x14ac:dyDescent="0.15">
      <c r="A862" s="48"/>
      <c r="B862" s="48"/>
    </row>
    <row r="863" spans="1:2" ht="13" x14ac:dyDescent="0.15">
      <c r="A863" s="48"/>
      <c r="B863" s="48"/>
    </row>
    <row r="864" spans="1:2" ht="13" x14ac:dyDescent="0.15">
      <c r="A864" s="48"/>
      <c r="B864" s="48"/>
    </row>
    <row r="865" spans="1:2" ht="13" x14ac:dyDescent="0.15">
      <c r="A865" s="48"/>
      <c r="B865" s="48"/>
    </row>
    <row r="866" spans="1:2" ht="13" x14ac:dyDescent="0.15">
      <c r="A866" s="48"/>
      <c r="B866" s="48"/>
    </row>
    <row r="867" spans="1:2" ht="13" x14ac:dyDescent="0.15">
      <c r="A867" s="48"/>
      <c r="B867" s="48"/>
    </row>
    <row r="868" spans="1:2" ht="13" x14ac:dyDescent="0.15">
      <c r="A868" s="48"/>
      <c r="B868" s="48"/>
    </row>
    <row r="869" spans="1:2" ht="13" x14ac:dyDescent="0.15">
      <c r="A869" s="48"/>
      <c r="B869" s="48"/>
    </row>
    <row r="870" spans="1:2" ht="13" x14ac:dyDescent="0.15">
      <c r="A870" s="48"/>
      <c r="B870" s="48"/>
    </row>
    <row r="871" spans="1:2" ht="13" x14ac:dyDescent="0.15">
      <c r="A871" s="48"/>
      <c r="B871" s="48"/>
    </row>
    <row r="872" spans="1:2" ht="13" x14ac:dyDescent="0.15">
      <c r="A872" s="48"/>
      <c r="B872" s="48"/>
    </row>
    <row r="873" spans="1:2" ht="13" x14ac:dyDescent="0.15">
      <c r="A873" s="48"/>
      <c r="B873" s="48"/>
    </row>
    <row r="874" spans="1:2" ht="13" x14ac:dyDescent="0.15">
      <c r="A874" s="48"/>
      <c r="B874" s="48"/>
    </row>
    <row r="875" spans="1:2" ht="13" x14ac:dyDescent="0.15">
      <c r="A875" s="48"/>
      <c r="B875" s="48"/>
    </row>
    <row r="876" spans="1:2" ht="13" x14ac:dyDescent="0.15">
      <c r="A876" s="48"/>
      <c r="B876" s="48"/>
    </row>
    <row r="877" spans="1:2" ht="13" x14ac:dyDescent="0.15">
      <c r="A877" s="48"/>
      <c r="B877" s="48"/>
    </row>
    <row r="878" spans="1:2" ht="13" x14ac:dyDescent="0.15">
      <c r="A878" s="48"/>
      <c r="B878" s="48"/>
    </row>
    <row r="879" spans="1:2" ht="13" x14ac:dyDescent="0.15">
      <c r="A879" s="48"/>
      <c r="B879" s="48"/>
    </row>
    <row r="880" spans="1:2" ht="13" x14ac:dyDescent="0.15">
      <c r="A880" s="48"/>
      <c r="B880" s="48"/>
    </row>
    <row r="881" spans="1:2" ht="13" x14ac:dyDescent="0.15">
      <c r="A881" s="48"/>
      <c r="B881" s="48"/>
    </row>
    <row r="882" spans="1:2" ht="13" x14ac:dyDescent="0.15">
      <c r="A882" s="48"/>
      <c r="B882" s="48"/>
    </row>
    <row r="883" spans="1:2" ht="13" x14ac:dyDescent="0.15">
      <c r="A883" s="48"/>
      <c r="B883" s="48"/>
    </row>
    <row r="884" spans="1:2" ht="13" x14ac:dyDescent="0.15">
      <c r="A884" s="48"/>
      <c r="B884" s="48"/>
    </row>
    <row r="885" spans="1:2" ht="13" x14ac:dyDescent="0.15">
      <c r="A885" s="48"/>
      <c r="B885" s="48"/>
    </row>
    <row r="886" spans="1:2" ht="13" x14ac:dyDescent="0.15">
      <c r="A886" s="48"/>
      <c r="B886" s="48"/>
    </row>
    <row r="887" spans="1:2" ht="13" x14ac:dyDescent="0.15">
      <c r="A887" s="48"/>
      <c r="B887" s="48"/>
    </row>
    <row r="888" spans="1:2" ht="13" x14ac:dyDescent="0.15">
      <c r="A888" s="48"/>
      <c r="B888" s="48"/>
    </row>
    <row r="889" spans="1:2" ht="13" x14ac:dyDescent="0.15">
      <c r="A889" s="48"/>
      <c r="B889" s="48"/>
    </row>
    <row r="890" spans="1:2" ht="13" x14ac:dyDescent="0.15">
      <c r="A890" s="48"/>
      <c r="B890" s="48"/>
    </row>
    <row r="891" spans="1:2" ht="13" x14ac:dyDescent="0.15">
      <c r="A891" s="48"/>
      <c r="B891" s="48"/>
    </row>
    <row r="892" spans="1:2" ht="13" x14ac:dyDescent="0.15">
      <c r="A892" s="48"/>
      <c r="B892" s="48"/>
    </row>
    <row r="893" spans="1:2" ht="13" x14ac:dyDescent="0.15">
      <c r="A893" s="48"/>
      <c r="B893" s="48"/>
    </row>
    <row r="894" spans="1:2" ht="13" x14ac:dyDescent="0.15">
      <c r="A894" s="48"/>
      <c r="B894" s="48"/>
    </row>
    <row r="895" spans="1:2" ht="13" x14ac:dyDescent="0.15">
      <c r="A895" s="48"/>
      <c r="B895" s="48"/>
    </row>
    <row r="896" spans="1:2" ht="13" x14ac:dyDescent="0.15">
      <c r="A896" s="48"/>
      <c r="B896" s="48"/>
    </row>
    <row r="897" spans="1:2" ht="13" x14ac:dyDescent="0.15">
      <c r="A897" s="48"/>
      <c r="B897" s="48"/>
    </row>
    <row r="898" spans="1:2" ht="13" x14ac:dyDescent="0.15">
      <c r="A898" s="48"/>
      <c r="B898" s="48"/>
    </row>
    <row r="899" spans="1:2" ht="13" x14ac:dyDescent="0.15">
      <c r="A899" s="48"/>
      <c r="B899" s="48"/>
    </row>
    <row r="900" spans="1:2" ht="13" x14ac:dyDescent="0.15">
      <c r="A900" s="48"/>
      <c r="B900" s="48"/>
    </row>
    <row r="901" spans="1:2" ht="13" x14ac:dyDescent="0.15">
      <c r="A901" s="48"/>
      <c r="B901" s="48"/>
    </row>
    <row r="902" spans="1:2" ht="13" x14ac:dyDescent="0.15">
      <c r="A902" s="48"/>
      <c r="B902" s="48"/>
    </row>
    <row r="903" spans="1:2" ht="13" x14ac:dyDescent="0.15">
      <c r="A903" s="48"/>
      <c r="B903" s="48"/>
    </row>
    <row r="904" spans="1:2" ht="13" x14ac:dyDescent="0.15">
      <c r="A904" s="48"/>
      <c r="B904" s="48"/>
    </row>
    <row r="905" spans="1:2" ht="13" x14ac:dyDescent="0.15">
      <c r="A905" s="48"/>
      <c r="B905" s="48"/>
    </row>
    <row r="906" spans="1:2" ht="13" x14ac:dyDescent="0.15">
      <c r="A906" s="48"/>
      <c r="B906" s="48"/>
    </row>
    <row r="907" spans="1:2" ht="13" x14ac:dyDescent="0.15">
      <c r="A907" s="48"/>
      <c r="B907" s="48"/>
    </row>
    <row r="908" spans="1:2" ht="13" x14ac:dyDescent="0.15">
      <c r="A908" s="48"/>
      <c r="B908" s="48"/>
    </row>
    <row r="909" spans="1:2" ht="13" x14ac:dyDescent="0.15">
      <c r="A909" s="48"/>
      <c r="B909" s="48"/>
    </row>
    <row r="910" spans="1:2" ht="13" x14ac:dyDescent="0.15">
      <c r="A910" s="48"/>
      <c r="B910" s="48"/>
    </row>
    <row r="911" spans="1:2" ht="13" x14ac:dyDescent="0.15">
      <c r="A911" s="48"/>
      <c r="B911" s="48"/>
    </row>
    <row r="912" spans="1:2" ht="13" x14ac:dyDescent="0.15">
      <c r="A912" s="48"/>
      <c r="B912" s="48"/>
    </row>
    <row r="913" spans="1:2" ht="13" x14ac:dyDescent="0.15">
      <c r="A913" s="48"/>
      <c r="B913" s="48"/>
    </row>
    <row r="914" spans="1:2" ht="13" x14ac:dyDescent="0.15">
      <c r="A914" s="48"/>
      <c r="B914" s="48"/>
    </row>
    <row r="915" spans="1:2" ht="13" x14ac:dyDescent="0.15">
      <c r="A915" s="48"/>
      <c r="B915" s="48"/>
    </row>
    <row r="916" spans="1:2" ht="13" x14ac:dyDescent="0.15">
      <c r="A916" s="48"/>
      <c r="B916" s="48"/>
    </row>
    <row r="917" spans="1:2" ht="13" x14ac:dyDescent="0.15">
      <c r="A917" s="48"/>
      <c r="B917" s="48"/>
    </row>
    <row r="918" spans="1:2" ht="13" x14ac:dyDescent="0.15">
      <c r="A918" s="48"/>
      <c r="B918" s="48"/>
    </row>
    <row r="919" spans="1:2" ht="13" x14ac:dyDescent="0.15">
      <c r="A919" s="48"/>
      <c r="B919" s="48"/>
    </row>
    <row r="920" spans="1:2" ht="13" x14ac:dyDescent="0.15">
      <c r="A920" s="48"/>
      <c r="B920" s="48"/>
    </row>
    <row r="921" spans="1:2" ht="13" x14ac:dyDescent="0.15">
      <c r="A921" s="48"/>
      <c r="B921" s="48"/>
    </row>
    <row r="922" spans="1:2" ht="13" x14ac:dyDescent="0.15">
      <c r="A922" s="48"/>
      <c r="B922" s="48"/>
    </row>
    <row r="923" spans="1:2" ht="13" x14ac:dyDescent="0.15">
      <c r="A923" s="48"/>
      <c r="B923" s="48"/>
    </row>
    <row r="924" spans="1:2" ht="13" x14ac:dyDescent="0.15">
      <c r="A924" s="48"/>
      <c r="B924" s="48"/>
    </row>
    <row r="925" spans="1:2" ht="13" x14ac:dyDescent="0.15">
      <c r="A925" s="48"/>
      <c r="B925" s="48"/>
    </row>
    <row r="926" spans="1:2" ht="13" x14ac:dyDescent="0.15">
      <c r="A926" s="48"/>
      <c r="B926" s="48"/>
    </row>
    <row r="927" spans="1:2" ht="13" x14ac:dyDescent="0.15">
      <c r="A927" s="48"/>
      <c r="B927" s="48"/>
    </row>
    <row r="928" spans="1:2" ht="13" x14ac:dyDescent="0.15">
      <c r="A928" s="48"/>
      <c r="B928" s="48"/>
    </row>
    <row r="929" spans="1:2" ht="13" x14ac:dyDescent="0.15">
      <c r="A929" s="48"/>
      <c r="B929" s="48"/>
    </row>
    <row r="930" spans="1:2" ht="13" x14ac:dyDescent="0.15">
      <c r="A930" s="48"/>
      <c r="B930" s="48"/>
    </row>
    <row r="931" spans="1:2" ht="13" x14ac:dyDescent="0.15">
      <c r="A931" s="48"/>
      <c r="B931" s="48"/>
    </row>
    <row r="932" spans="1:2" ht="13" x14ac:dyDescent="0.15">
      <c r="A932" s="48"/>
      <c r="B932" s="48"/>
    </row>
    <row r="933" spans="1:2" ht="13" x14ac:dyDescent="0.15">
      <c r="A933" s="48"/>
      <c r="B933" s="48"/>
    </row>
    <row r="934" spans="1:2" ht="13" x14ac:dyDescent="0.15">
      <c r="A934" s="48"/>
      <c r="B934" s="48"/>
    </row>
    <row r="935" spans="1:2" ht="13" x14ac:dyDescent="0.15">
      <c r="A935" s="48"/>
      <c r="B935" s="48"/>
    </row>
    <row r="936" spans="1:2" ht="13" x14ac:dyDescent="0.15">
      <c r="A936" s="48"/>
      <c r="B936" s="48"/>
    </row>
    <row r="937" spans="1:2" ht="13" x14ac:dyDescent="0.15">
      <c r="A937" s="48"/>
      <c r="B937" s="48"/>
    </row>
    <row r="938" spans="1:2" ht="13" x14ac:dyDescent="0.15">
      <c r="A938" s="48"/>
      <c r="B938" s="48"/>
    </row>
    <row r="939" spans="1:2" ht="13" x14ac:dyDescent="0.15">
      <c r="A939" s="48"/>
      <c r="B939" s="48"/>
    </row>
    <row r="940" spans="1:2" ht="13" x14ac:dyDescent="0.15">
      <c r="A940" s="48"/>
      <c r="B940" s="48"/>
    </row>
    <row r="941" spans="1:2" ht="13" x14ac:dyDescent="0.15">
      <c r="A941" s="48"/>
      <c r="B941" s="48"/>
    </row>
    <row r="942" spans="1:2" ht="13" x14ac:dyDescent="0.15">
      <c r="A942" s="48"/>
      <c r="B942" s="48"/>
    </row>
    <row r="943" spans="1:2" ht="13" x14ac:dyDescent="0.15">
      <c r="A943" s="48"/>
      <c r="B943" s="48"/>
    </row>
    <row r="944" spans="1:2" ht="13" x14ac:dyDescent="0.15">
      <c r="A944" s="48"/>
      <c r="B944" s="48"/>
    </row>
    <row r="945" spans="1:2" ht="13" x14ac:dyDescent="0.15">
      <c r="A945" s="48"/>
      <c r="B945" s="48"/>
    </row>
    <row r="946" spans="1:2" ht="13" x14ac:dyDescent="0.15">
      <c r="A946" s="48"/>
      <c r="B946" s="48"/>
    </row>
    <row r="947" spans="1:2" ht="13" x14ac:dyDescent="0.15">
      <c r="A947" s="48"/>
      <c r="B947" s="48"/>
    </row>
    <row r="948" spans="1:2" ht="13" x14ac:dyDescent="0.15">
      <c r="A948" s="48"/>
      <c r="B948" s="48"/>
    </row>
    <row r="949" spans="1:2" ht="13" x14ac:dyDescent="0.15">
      <c r="A949" s="48"/>
      <c r="B949" s="48"/>
    </row>
    <row r="950" spans="1:2" ht="13" x14ac:dyDescent="0.15">
      <c r="A950" s="48"/>
      <c r="B950" s="48"/>
    </row>
    <row r="951" spans="1:2" ht="13" x14ac:dyDescent="0.15">
      <c r="A951" s="48"/>
      <c r="B951" s="48"/>
    </row>
    <row r="952" spans="1:2" ht="13" x14ac:dyDescent="0.15">
      <c r="A952" s="48"/>
      <c r="B952" s="48"/>
    </row>
    <row r="953" spans="1:2" ht="13" x14ac:dyDescent="0.15">
      <c r="A953" s="48"/>
      <c r="B953" s="48"/>
    </row>
    <row r="954" spans="1:2" ht="13" x14ac:dyDescent="0.15">
      <c r="A954" s="48"/>
      <c r="B954" s="48"/>
    </row>
    <row r="955" spans="1:2" ht="13" x14ac:dyDescent="0.15">
      <c r="A955" s="48"/>
      <c r="B955" s="48"/>
    </row>
    <row r="956" spans="1:2" ht="13" x14ac:dyDescent="0.15">
      <c r="A956" s="48"/>
      <c r="B956" s="48"/>
    </row>
    <row r="957" spans="1:2" ht="13" x14ac:dyDescent="0.15">
      <c r="A957" s="48"/>
      <c r="B957" s="48"/>
    </row>
    <row r="958" spans="1:2" ht="13" x14ac:dyDescent="0.15">
      <c r="A958" s="48"/>
      <c r="B958" s="48"/>
    </row>
    <row r="959" spans="1:2" ht="13" x14ac:dyDescent="0.15">
      <c r="A959" s="48"/>
      <c r="B959" s="48"/>
    </row>
    <row r="960" spans="1:2" ht="13" x14ac:dyDescent="0.15">
      <c r="A960" s="48"/>
      <c r="B960" s="48"/>
    </row>
    <row r="961" spans="1:2" ht="13" x14ac:dyDescent="0.15">
      <c r="A961" s="48"/>
      <c r="B961" s="48"/>
    </row>
    <row r="962" spans="1:2" ht="13" x14ac:dyDescent="0.15">
      <c r="A962" s="48"/>
      <c r="B962" s="48"/>
    </row>
    <row r="963" spans="1:2" ht="13" x14ac:dyDescent="0.15">
      <c r="A963" s="48"/>
      <c r="B963" s="48"/>
    </row>
    <row r="964" spans="1:2" ht="13" x14ac:dyDescent="0.15">
      <c r="A964" s="48"/>
      <c r="B964" s="48"/>
    </row>
    <row r="965" spans="1:2" ht="13" x14ac:dyDescent="0.15">
      <c r="A965" s="48"/>
      <c r="B965" s="48"/>
    </row>
    <row r="966" spans="1:2" ht="13" x14ac:dyDescent="0.15">
      <c r="A966" s="48"/>
      <c r="B966" s="48"/>
    </row>
    <row r="967" spans="1:2" ht="13" x14ac:dyDescent="0.15">
      <c r="A967" s="48"/>
      <c r="B967" s="48"/>
    </row>
    <row r="968" spans="1:2" ht="13" x14ac:dyDescent="0.15">
      <c r="A968" s="48"/>
      <c r="B968" s="48"/>
    </row>
    <row r="969" spans="1:2" ht="13" x14ac:dyDescent="0.15">
      <c r="A969" s="48"/>
      <c r="B969" s="48"/>
    </row>
    <row r="970" spans="1:2" ht="13" x14ac:dyDescent="0.15">
      <c r="A970" s="48"/>
      <c r="B970" s="48"/>
    </row>
    <row r="971" spans="1:2" ht="13" x14ac:dyDescent="0.15">
      <c r="A971" s="48"/>
      <c r="B971" s="48"/>
    </row>
    <row r="972" spans="1:2" ht="13" x14ac:dyDescent="0.15">
      <c r="A972" s="48"/>
      <c r="B972" s="48"/>
    </row>
    <row r="973" spans="1:2" ht="13" x14ac:dyDescent="0.15">
      <c r="A973" s="48"/>
      <c r="B973" s="48"/>
    </row>
    <row r="974" spans="1:2" ht="13" x14ac:dyDescent="0.15">
      <c r="A974" s="48"/>
      <c r="B974" s="48"/>
    </row>
    <row r="975" spans="1:2" ht="13" x14ac:dyDescent="0.15">
      <c r="A975" s="48"/>
      <c r="B975" s="48"/>
    </row>
    <row r="976" spans="1:2" ht="13" x14ac:dyDescent="0.15">
      <c r="A976" s="48"/>
      <c r="B976" s="48"/>
    </row>
    <row r="977" spans="1:2" ht="13" x14ac:dyDescent="0.15">
      <c r="A977" s="48"/>
      <c r="B977" s="48"/>
    </row>
    <row r="978" spans="1:2" ht="13" x14ac:dyDescent="0.15">
      <c r="A978" s="48"/>
      <c r="B978" s="48"/>
    </row>
    <row r="979" spans="1:2" ht="13" x14ac:dyDescent="0.15">
      <c r="A979" s="48"/>
      <c r="B979" s="48"/>
    </row>
    <row r="980" spans="1:2" ht="13" x14ac:dyDescent="0.15">
      <c r="A980" s="48"/>
      <c r="B980" s="48"/>
    </row>
    <row r="981" spans="1:2" ht="13" x14ac:dyDescent="0.15">
      <c r="A981" s="48"/>
      <c r="B981" s="48"/>
    </row>
    <row r="982" spans="1:2" ht="13" x14ac:dyDescent="0.15">
      <c r="A982" s="48"/>
      <c r="B982" s="48"/>
    </row>
    <row r="983" spans="1:2" ht="13" x14ac:dyDescent="0.15">
      <c r="A983" s="48"/>
      <c r="B983" s="48"/>
    </row>
    <row r="984" spans="1:2" ht="13" x14ac:dyDescent="0.15">
      <c r="A984" s="48"/>
      <c r="B984" s="48"/>
    </row>
    <row r="985" spans="1:2" ht="13" x14ac:dyDescent="0.15">
      <c r="A985" s="48"/>
      <c r="B985" s="48"/>
    </row>
    <row r="986" spans="1:2" ht="13" x14ac:dyDescent="0.15">
      <c r="A986" s="48"/>
      <c r="B986" s="48"/>
    </row>
    <row r="987" spans="1:2" ht="13" x14ac:dyDescent="0.15">
      <c r="A987" s="48"/>
      <c r="B987" s="48"/>
    </row>
    <row r="988" spans="1:2" ht="13" x14ac:dyDescent="0.15">
      <c r="A988" s="48"/>
      <c r="B988" s="48"/>
    </row>
    <row r="989" spans="1:2" ht="13" x14ac:dyDescent="0.15">
      <c r="A989" s="48"/>
      <c r="B989" s="48"/>
    </row>
    <row r="990" spans="1:2" ht="13" x14ac:dyDescent="0.15">
      <c r="A990" s="48"/>
      <c r="B990" s="48"/>
    </row>
    <row r="991" spans="1:2" ht="13" x14ac:dyDescent="0.15">
      <c r="A991" s="48"/>
      <c r="B991" s="48"/>
    </row>
    <row r="992" spans="1:2" ht="13" x14ac:dyDescent="0.15">
      <c r="A992" s="48"/>
      <c r="B992" s="48"/>
    </row>
    <row r="993" spans="1:2" ht="13" x14ac:dyDescent="0.15">
      <c r="A993" s="48"/>
      <c r="B993" s="48"/>
    </row>
    <row r="994" spans="1:2" ht="13" x14ac:dyDescent="0.15">
      <c r="A994" s="48"/>
      <c r="B994" s="48"/>
    </row>
    <row r="995" spans="1:2" ht="13" x14ac:dyDescent="0.15">
      <c r="A995" s="48"/>
      <c r="B995" s="48"/>
    </row>
    <row r="996" spans="1:2" ht="13" x14ac:dyDescent="0.15">
      <c r="A996" s="48"/>
      <c r="B996" s="48"/>
    </row>
    <row r="997" spans="1:2" ht="13" x14ac:dyDescent="0.15">
      <c r="A997" s="48"/>
      <c r="B997" s="48"/>
    </row>
    <row r="998" spans="1:2" ht="13" x14ac:dyDescent="0.15">
      <c r="A998" s="48"/>
      <c r="B998" s="48"/>
    </row>
    <row r="999" spans="1:2" ht="13" x14ac:dyDescent="0.15">
      <c r="A999" s="48"/>
      <c r="B999" s="48"/>
    </row>
    <row r="1000" spans="1:2" ht="13" x14ac:dyDescent="0.15">
      <c r="A1000" s="48"/>
      <c r="B1000" s="48"/>
    </row>
    <row r="1001" spans="1:2" ht="13" x14ac:dyDescent="0.15">
      <c r="A1001" s="48"/>
      <c r="B1001" s="48"/>
    </row>
    <row r="1002" spans="1:2" ht="13" x14ac:dyDescent="0.15">
      <c r="A1002" s="48"/>
      <c r="B1002" s="48"/>
    </row>
    <row r="1003" spans="1:2" ht="13" x14ac:dyDescent="0.15">
      <c r="A1003" s="48"/>
      <c r="B1003" s="48"/>
    </row>
    <row r="1004" spans="1:2" ht="13" x14ac:dyDescent="0.15">
      <c r="A1004" s="48"/>
      <c r="B1004" s="48"/>
    </row>
    <row r="1005" spans="1:2" ht="13" x14ac:dyDescent="0.15">
      <c r="A1005" s="48"/>
      <c r="B1005" s="48"/>
    </row>
    <row r="1006" spans="1:2" ht="13" x14ac:dyDescent="0.15">
      <c r="A1006" s="48"/>
      <c r="B1006" s="48"/>
    </row>
  </sheetData>
  <mergeCells count="18">
    <mergeCell ref="C28:G28"/>
    <mergeCell ref="B16:D16"/>
    <mergeCell ref="B18:C18"/>
    <mergeCell ref="K18:L18"/>
    <mergeCell ref="B20:D20"/>
    <mergeCell ref="K20:L20"/>
    <mergeCell ref="B22:D22"/>
    <mergeCell ref="B24:D24"/>
    <mergeCell ref="B11:C11"/>
    <mergeCell ref="K11:L11"/>
    <mergeCell ref="K22:L22"/>
    <mergeCell ref="K24:L24"/>
    <mergeCell ref="C26:G26"/>
    <mergeCell ref="A1:E3"/>
    <mergeCell ref="G3:I3"/>
    <mergeCell ref="K3:L3"/>
    <mergeCell ref="A5:B5"/>
    <mergeCell ref="B9:D9"/>
  </mergeCells>
  <pageMargins left="0.7" right="0.7" top="0.75" bottom="0.75" header="0.3" footer="0.3"/>
  <legacy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pageSetUpPr fitToPage="1"/>
  </sheetPr>
  <dimension ref="A2:M40"/>
  <sheetViews>
    <sheetView showGridLines="0" tabSelected="1" zoomScale="166" workbookViewId="0"/>
  </sheetViews>
  <sheetFormatPr baseColWidth="10" defaultColWidth="12.6640625" defaultRowHeight="15.75" customHeight="1" x14ac:dyDescent="0.15"/>
  <cols>
    <col min="3" max="3" width="2.1640625" customWidth="1"/>
    <col min="6" max="7" width="20.6640625" customWidth="1"/>
    <col min="8" max="8" width="1.83203125" customWidth="1"/>
    <col min="10" max="10" width="7" customWidth="1"/>
  </cols>
  <sheetData>
    <row r="2" spans="1:13" ht="13" x14ac:dyDescent="0.15">
      <c r="A2" s="217" t="s">
        <v>136</v>
      </c>
      <c r="B2" s="169"/>
      <c r="D2" s="218" t="s">
        <v>137</v>
      </c>
      <c r="E2" s="169"/>
      <c r="F2" s="169"/>
      <c r="G2" s="169"/>
    </row>
    <row r="3" spans="1:13" ht="13" x14ac:dyDescent="0.15">
      <c r="A3" s="169"/>
      <c r="B3" s="169"/>
      <c r="D3" s="219" t="s">
        <v>138</v>
      </c>
      <c r="E3" s="169"/>
      <c r="F3" s="169"/>
      <c r="G3" s="169"/>
    </row>
    <row r="4" spans="1:13" ht="13" x14ac:dyDescent="0.15">
      <c r="A4" s="169"/>
      <c r="B4" s="169"/>
      <c r="D4" s="134" t="s">
        <v>139</v>
      </c>
      <c r="E4" s="219" t="s">
        <v>140</v>
      </c>
      <c r="F4" s="169"/>
      <c r="G4" s="169"/>
    </row>
    <row r="5" spans="1:13" ht="13" x14ac:dyDescent="0.15">
      <c r="A5" s="169"/>
      <c r="B5" s="169"/>
      <c r="D5" s="219" t="s">
        <v>141</v>
      </c>
      <c r="E5" s="169"/>
      <c r="F5" s="169"/>
      <c r="G5" s="169"/>
    </row>
    <row r="6" spans="1:13" ht="13" x14ac:dyDescent="0.15">
      <c r="A6" s="169"/>
      <c r="B6" s="169"/>
      <c r="D6" s="135" t="s">
        <v>142</v>
      </c>
      <c r="E6" s="135"/>
      <c r="F6" s="135"/>
      <c r="G6" s="135"/>
      <c r="J6" s="136"/>
      <c r="K6" s="220" t="str">
        <f>E4</f>
        <v>VILLE DE VOTRE ENTREPRISE</v>
      </c>
      <c r="L6" s="169"/>
    </row>
    <row r="7" spans="1:13" ht="13" x14ac:dyDescent="0.15">
      <c r="J7" s="136"/>
      <c r="K7" s="136" t="s">
        <v>143</v>
      </c>
      <c r="L7" s="137">
        <f ca="1">TODAY()</f>
        <v>45674</v>
      </c>
    </row>
    <row r="9" spans="1:13" ht="36" x14ac:dyDescent="0.35">
      <c r="A9" s="138"/>
      <c r="B9" s="138"/>
      <c r="C9" s="138"/>
      <c r="D9" s="223" t="s">
        <v>144</v>
      </c>
      <c r="E9" s="222"/>
      <c r="F9" s="222"/>
      <c r="G9" s="221">
        <f ca="1">TODAY()</f>
        <v>45674</v>
      </c>
      <c r="H9" s="222"/>
      <c r="I9" s="138"/>
      <c r="J9" s="138"/>
      <c r="K9" s="138"/>
      <c r="L9" s="138"/>
      <c r="M9" s="138"/>
    </row>
    <row r="11" spans="1:13" ht="13" x14ac:dyDescent="0.15">
      <c r="E11" s="224" t="s">
        <v>145</v>
      </c>
      <c r="F11" s="169"/>
      <c r="G11" s="169"/>
      <c r="I11" s="225" t="str">
        <f>'1) DECOUVERTE BESOIN'!I5</f>
        <v>Michel CLAIBART</v>
      </c>
      <c r="J11" s="226"/>
      <c r="K11" s="226"/>
      <c r="L11" s="226"/>
      <c r="M11" s="227"/>
    </row>
    <row r="12" spans="1:13" ht="13" x14ac:dyDescent="0.15">
      <c r="I12" s="228" t="str">
        <f>'1) DECOUVERTE BESOIN'!I9</f>
        <v>PERSTOU à  Puy-sur-Gouffre</v>
      </c>
      <c r="J12" s="169"/>
      <c r="K12" s="169"/>
      <c r="L12" s="169"/>
      <c r="M12" s="229"/>
    </row>
    <row r="13" spans="1:13" ht="13" x14ac:dyDescent="0.15">
      <c r="A13" s="230" t="s">
        <v>146</v>
      </c>
      <c r="B13" s="197"/>
      <c r="C13" s="230" t="s">
        <v>147</v>
      </c>
      <c r="D13" s="196"/>
      <c r="E13" s="196"/>
      <c r="F13" s="197"/>
      <c r="G13" s="139" t="s">
        <v>148</v>
      </c>
      <c r="I13" s="228" t="str">
        <f>'1) DECOUVERTE BESOIN'!I11</f>
        <v>m.claibart@perstou.com</v>
      </c>
      <c r="J13" s="169"/>
      <c r="K13" s="169"/>
      <c r="L13" s="169"/>
      <c r="M13" s="229"/>
    </row>
    <row r="14" spans="1:13" ht="13" x14ac:dyDescent="0.15">
      <c r="A14" s="231">
        <f ca="1">L7</f>
        <v>45674</v>
      </c>
      <c r="B14" s="197"/>
      <c r="C14" s="232" t="s">
        <v>149</v>
      </c>
      <c r="D14" s="196"/>
      <c r="E14" s="196"/>
      <c r="F14" s="140" t="str">
        <f>D2</f>
        <v>NOM DE VOTRE ENTREPRISE</v>
      </c>
      <c r="G14" s="141">
        <f ca="1">A14+30</f>
        <v>45704</v>
      </c>
      <c r="I14" s="233" t="str">
        <f>'1) DECOUVERTE BESOIN'!I13</f>
        <v>06-07-08-09-10</v>
      </c>
      <c r="J14" s="234"/>
      <c r="K14" s="234"/>
      <c r="L14" s="234"/>
      <c r="M14" s="235"/>
    </row>
    <row r="15" spans="1:13" ht="6" customHeight="1" x14ac:dyDescent="0.15"/>
    <row r="17" spans="1:13" ht="13" x14ac:dyDescent="0.15">
      <c r="A17" s="142" t="s">
        <v>150</v>
      </c>
      <c r="B17" s="142" t="s">
        <v>151</v>
      </c>
      <c r="C17" s="143"/>
      <c r="D17" s="236" t="s">
        <v>94</v>
      </c>
      <c r="E17" s="169"/>
      <c r="F17" s="169"/>
      <c r="G17" s="169"/>
      <c r="H17" s="169"/>
      <c r="I17" s="142" t="s">
        <v>152</v>
      </c>
      <c r="J17" s="142" t="s">
        <v>153</v>
      </c>
      <c r="K17" s="142" t="s">
        <v>154</v>
      </c>
      <c r="L17" s="144" t="s">
        <v>155</v>
      </c>
      <c r="M17" s="142" t="s">
        <v>156</v>
      </c>
    </row>
    <row r="18" spans="1:13" ht="13" x14ac:dyDescent="0.15">
      <c r="A18" s="145"/>
      <c r="B18" s="146"/>
      <c r="I18" s="147"/>
      <c r="K18" s="147"/>
      <c r="M18" s="147"/>
    </row>
    <row r="19" spans="1:13" ht="13" x14ac:dyDescent="0.15">
      <c r="A19" s="145"/>
      <c r="B19" s="148"/>
      <c r="C19" s="149"/>
      <c r="D19" s="237" t="s">
        <v>157</v>
      </c>
      <c r="E19" s="169"/>
      <c r="F19" s="169"/>
      <c r="G19" s="169"/>
      <c r="H19" s="169"/>
      <c r="I19" s="147"/>
      <c r="K19" s="147"/>
      <c r="M19" s="147"/>
    </row>
    <row r="20" spans="1:13" ht="1.5" customHeight="1" x14ac:dyDescent="0.15">
      <c r="A20" s="145"/>
      <c r="B20" s="146"/>
      <c r="I20" s="147"/>
      <c r="K20" s="147"/>
      <c r="M20" s="147"/>
    </row>
    <row r="21" spans="1:13" ht="14" x14ac:dyDescent="0.15">
      <c r="A21" s="150" t="str">
        <f>IF(B21&lt;&gt;"","PO1","")</f>
        <v>PO1</v>
      </c>
      <c r="B21" s="151">
        <f>IF('4) NEGOCIATION'!D7&gt;0,'4) NEGOCIATION'!D7,"")</f>
        <v>2</v>
      </c>
      <c r="C21" s="152"/>
      <c r="D21" s="238" t="str">
        <f>IF(B21&lt;&gt;"",'4) NEGOCIATION'!B7,"")</f>
        <v>Le creuzoir X125</v>
      </c>
      <c r="E21" s="169"/>
      <c r="F21" s="169"/>
      <c r="G21" s="169"/>
      <c r="H21" s="169"/>
      <c r="I21" s="153">
        <f>IF(B21&lt;&gt;"",'4) NEGOCIATION'!C7,"")</f>
        <v>250</v>
      </c>
      <c r="J21" s="154">
        <f>IF(B21&lt;&gt;"",'4) NEGOCIATION'!P7,"")</f>
        <v>0.2</v>
      </c>
      <c r="K21" s="153">
        <f>IF(B21&lt;&gt;"",'4) NEGOCIATION'!E7,"")</f>
        <v>500</v>
      </c>
      <c r="L21" s="155">
        <f>IF(B21&lt;&gt;"",'4) NEGOCIATION'!K7,"")</f>
        <v>0.2</v>
      </c>
      <c r="M21" s="153">
        <f>IF(B21&lt;&gt;"",'4) NEGOCIATION'!N7,"")</f>
        <v>400</v>
      </c>
    </row>
    <row r="22" spans="1:13" ht="14" x14ac:dyDescent="0.15">
      <c r="A22" s="150" t="str">
        <f>IF(B22&lt;&gt;"","DO2","")</f>
        <v>DO2</v>
      </c>
      <c r="B22" s="151">
        <f>IF('4) NEGOCIATION'!D8&gt;0,'4) NEGOCIATION'!D8,"")</f>
        <v>1</v>
      </c>
      <c r="C22" s="152"/>
      <c r="D22" s="238" t="str">
        <f>IF(B22&lt;&gt;"",'4) NEGOCIATION'!B8,"")</f>
        <v xml:space="preserve">Le creuzoir X165 </v>
      </c>
      <c r="E22" s="169"/>
      <c r="F22" s="169"/>
      <c r="G22" s="169"/>
      <c r="H22" s="169"/>
      <c r="I22" s="153">
        <f>IF(B22&lt;&gt;"",'4) NEGOCIATION'!C8,"")</f>
        <v>400</v>
      </c>
      <c r="J22" s="154">
        <f>IF(B22&lt;&gt;"",'4) NEGOCIATION'!P8,"")</f>
        <v>0.2</v>
      </c>
      <c r="K22" s="153">
        <f>IF(B22&lt;&gt;"",'4) NEGOCIATION'!E8,"")</f>
        <v>400</v>
      </c>
      <c r="L22" s="155">
        <f>IF(B22&lt;&gt;"",'4) NEGOCIATION'!K8,"")</f>
        <v>0</v>
      </c>
      <c r="M22" s="153">
        <f>IF(B22&lt;&gt;"",'4) NEGOCIATION'!N8,"")</f>
        <v>400</v>
      </c>
    </row>
    <row r="23" spans="1:13" ht="13" x14ac:dyDescent="0.15">
      <c r="A23" s="150"/>
      <c r="B23" s="151"/>
      <c r="C23" s="152"/>
      <c r="D23" s="152"/>
      <c r="E23" s="152"/>
      <c r="F23" s="152"/>
      <c r="G23" s="152"/>
      <c r="H23" s="152"/>
      <c r="I23" s="156"/>
      <c r="J23" s="157"/>
      <c r="K23" s="156"/>
      <c r="L23" s="157"/>
      <c r="M23" s="156"/>
    </row>
    <row r="24" spans="1:13" ht="13" x14ac:dyDescent="0.15">
      <c r="A24" s="150"/>
      <c r="B24" s="151"/>
      <c r="C24" s="152"/>
      <c r="D24" s="239" t="s">
        <v>158</v>
      </c>
      <c r="E24" s="169"/>
      <c r="F24" s="169"/>
      <c r="G24" s="169"/>
      <c r="H24" s="169"/>
      <c r="I24" s="156"/>
      <c r="J24" s="157"/>
      <c r="K24" s="156"/>
      <c r="L24" s="157"/>
      <c r="M24" s="156"/>
    </row>
    <row r="25" spans="1:13" ht="1.5" customHeight="1" x14ac:dyDescent="0.15">
      <c r="A25" s="150"/>
      <c r="B25" s="151"/>
      <c r="C25" s="152"/>
      <c r="D25" s="152"/>
      <c r="E25" s="152"/>
      <c r="F25" s="152"/>
      <c r="G25" s="152"/>
      <c r="H25" s="152"/>
      <c r="I25" s="156"/>
      <c r="J25" s="157"/>
      <c r="K25" s="156"/>
      <c r="L25" s="157"/>
      <c r="M25" s="156"/>
    </row>
    <row r="26" spans="1:13" ht="14" x14ac:dyDescent="0.15">
      <c r="A26" s="150" t="str">
        <f>IF(B26&lt;&gt;"","FLIV","")</f>
        <v>FLIV</v>
      </c>
      <c r="B26" s="151">
        <f>IF('4) NEGOCIATION'!D13&gt;0,'4) NEGOCIATION'!D13,"")</f>
        <v>3</v>
      </c>
      <c r="C26" s="152"/>
      <c r="D26" s="238" t="str">
        <f>IF(B26&lt;&gt;"",'4) NEGOCIATION'!B13,"")</f>
        <v>Livraison sous 2 jours ouvrés</v>
      </c>
      <c r="E26" s="169"/>
      <c r="F26" s="169"/>
      <c r="G26" s="169"/>
      <c r="H26" s="169"/>
      <c r="I26" s="153">
        <f>IF(B26&lt;&gt;"",'4) NEGOCIATION'!C13,"")</f>
        <v>50</v>
      </c>
      <c r="J26" s="154">
        <f>IF(B26&lt;&gt;"",'4) NEGOCIATION'!P13,"")</f>
        <v>0.2</v>
      </c>
      <c r="K26" s="153">
        <f>IF(B26&lt;&gt;"",'4) NEGOCIATION'!E13,"")</f>
        <v>150</v>
      </c>
      <c r="L26" s="155">
        <f>IF(B26&lt;&gt;"",'4) NEGOCIATION'!K13,"")</f>
        <v>1</v>
      </c>
      <c r="M26" s="153">
        <f>IF(B26&lt;&gt;"",'4) NEGOCIATION'!N13,"")</f>
        <v>0</v>
      </c>
    </row>
    <row r="27" spans="1:13" ht="14" x14ac:dyDescent="0.15">
      <c r="A27" s="150" t="str">
        <f>IF(B27&lt;&gt;"","FINST","")</f>
        <v>FINST</v>
      </c>
      <c r="B27" s="151">
        <f>IF('4) NEGOCIATION'!D14&gt;0,'4) NEGOCIATION'!D14,"")</f>
        <v>1</v>
      </c>
      <c r="C27" s="152"/>
      <c r="D27" s="238" t="str">
        <f>IF(B27&lt;&gt;"",'4) NEGOCIATION'!B14,"")</f>
        <v>Installation par nos propres techniciens (à la demi journée)</v>
      </c>
      <c r="E27" s="169"/>
      <c r="F27" s="169"/>
      <c r="G27" s="169"/>
      <c r="H27" s="169"/>
      <c r="I27" s="153">
        <f>IF(B27&lt;&gt;"",'4) NEGOCIATION'!C14,"")</f>
        <v>350</v>
      </c>
      <c r="J27" s="154">
        <f>IF(B27&lt;&gt;"",'4) NEGOCIATION'!P14,"")</f>
        <v>5.5E-2</v>
      </c>
      <c r="K27" s="153">
        <f>IF(B27&lt;&gt;"",'4) NEGOCIATION'!E14,"")</f>
        <v>350</v>
      </c>
      <c r="L27" s="155">
        <f>IF(B27&lt;&gt;"",'4) NEGOCIATION'!K14,"")</f>
        <v>0</v>
      </c>
      <c r="M27" s="153">
        <f>IF(B27&lt;&gt;"",'4) NEGOCIATION'!N14,"")</f>
        <v>350</v>
      </c>
    </row>
    <row r="28" spans="1:13" ht="14" x14ac:dyDescent="0.15">
      <c r="A28" s="150" t="str">
        <f>IF(B28&lt;&gt;"","EXTGA","")</f>
        <v>EXTGA</v>
      </c>
      <c r="B28" s="151">
        <f>IF('4) NEGOCIATION'!D15&gt;0,'4) NEGOCIATION'!D15,"")</f>
        <v>3</v>
      </c>
      <c r="C28" s="152"/>
      <c r="D28" s="238" t="str">
        <f>IF(B28&lt;&gt;"",'4) NEGOCIATION'!B15,"")</f>
        <v>5 ans pièces et main d'oeuvre</v>
      </c>
      <c r="E28" s="169"/>
      <c r="F28" s="169"/>
      <c r="G28" s="169"/>
      <c r="H28" s="169"/>
      <c r="I28" s="153">
        <f>IF(B28&lt;&gt;"",'4) NEGOCIATION'!C15,"")</f>
        <v>75</v>
      </c>
      <c r="J28" s="154">
        <f>IF(B28&lt;&gt;"",'4) NEGOCIATION'!P15,"")</f>
        <v>0.2</v>
      </c>
      <c r="K28" s="153">
        <f>IF(B28&lt;&gt;"",'4) NEGOCIATION'!E15,"")</f>
        <v>225</v>
      </c>
      <c r="L28" s="155">
        <f>IF(B28&lt;&gt;"",'4) NEGOCIATION'!K15,"")</f>
        <v>0</v>
      </c>
      <c r="M28" s="153">
        <f>IF(B28&lt;&gt;"",'4) NEGOCIATION'!N15,"")</f>
        <v>225</v>
      </c>
    </row>
    <row r="29" spans="1:13" ht="13" x14ac:dyDescent="0.15">
      <c r="A29" s="158"/>
      <c r="B29" s="159"/>
      <c r="C29" s="160"/>
      <c r="D29" s="240"/>
      <c r="E29" s="234"/>
      <c r="F29" s="234"/>
      <c r="G29" s="234"/>
      <c r="H29" s="234"/>
      <c r="I29" s="161"/>
      <c r="J29" s="162"/>
      <c r="K29" s="161"/>
      <c r="L29" s="163"/>
      <c r="M29" s="161"/>
    </row>
    <row r="30" spans="1:13" ht="13" x14ac:dyDescent="0.15">
      <c r="A30" s="241" t="s">
        <v>159</v>
      </c>
      <c r="B30" s="169"/>
      <c r="C30" s="169"/>
      <c r="D30" s="169"/>
      <c r="E30" s="169"/>
      <c r="F30" s="169"/>
      <c r="G30" s="169"/>
      <c r="H30" s="169"/>
      <c r="I30" s="169"/>
    </row>
    <row r="31" spans="1:13" ht="13" x14ac:dyDescent="0.15">
      <c r="A31" s="164"/>
      <c r="B31" s="164"/>
      <c r="C31" s="164"/>
      <c r="D31" s="164"/>
      <c r="E31" s="164"/>
      <c r="F31" s="164"/>
      <c r="G31" s="164"/>
      <c r="H31" s="164"/>
      <c r="I31" s="164"/>
      <c r="J31" s="165"/>
      <c r="K31" s="242" t="s">
        <v>128</v>
      </c>
      <c r="L31" s="211"/>
      <c r="M31" s="166">
        <f>'4) NEGOCIATION'!N20</f>
        <v>1375</v>
      </c>
    </row>
    <row r="32" spans="1:13" ht="13" x14ac:dyDescent="0.15">
      <c r="A32" s="248" t="s">
        <v>160</v>
      </c>
      <c r="B32" s="169"/>
      <c r="C32" s="169"/>
      <c r="D32" s="169"/>
      <c r="F32" s="249" t="s">
        <v>161</v>
      </c>
      <c r="G32" s="169"/>
      <c r="J32" s="16"/>
      <c r="K32" s="242" t="s">
        <v>162</v>
      </c>
      <c r="L32" s="211"/>
      <c r="M32" s="166">
        <f>'4) NEGOCIATION'!N22</f>
        <v>224.25</v>
      </c>
    </row>
    <row r="33" spans="1:13" ht="13" x14ac:dyDescent="0.15">
      <c r="A33" s="248" t="s">
        <v>163</v>
      </c>
      <c r="B33" s="169"/>
      <c r="C33" s="169"/>
      <c r="D33" s="169"/>
      <c r="F33" s="248" t="s">
        <v>164</v>
      </c>
      <c r="G33" s="169"/>
      <c r="K33" s="250" t="s">
        <v>165</v>
      </c>
      <c r="L33" s="169"/>
      <c r="M33" s="167">
        <f>'4) NEGOCIATION'!N24</f>
        <v>1599.25</v>
      </c>
    </row>
    <row r="34" spans="1:13" ht="13" x14ac:dyDescent="0.15">
      <c r="A34" s="243"/>
      <c r="B34" s="226"/>
      <c r="C34" s="226"/>
      <c r="D34" s="227"/>
      <c r="F34" s="243"/>
      <c r="G34" s="227"/>
    </row>
    <row r="35" spans="1:13" ht="13" x14ac:dyDescent="0.15">
      <c r="A35" s="244"/>
      <c r="B35" s="169"/>
      <c r="C35" s="169"/>
      <c r="D35" s="229"/>
      <c r="F35" s="244"/>
      <c r="G35" s="229"/>
    </row>
    <row r="36" spans="1:13" ht="13" x14ac:dyDescent="0.15">
      <c r="A36" s="244"/>
      <c r="B36" s="169"/>
      <c r="C36" s="169"/>
      <c r="D36" s="229"/>
      <c r="F36" s="244"/>
      <c r="G36" s="229"/>
    </row>
    <row r="37" spans="1:13" ht="13" x14ac:dyDescent="0.15">
      <c r="A37" s="244"/>
      <c r="B37" s="169"/>
      <c r="C37" s="169"/>
      <c r="D37" s="229"/>
      <c r="F37" s="244"/>
      <c r="G37" s="229"/>
    </row>
    <row r="38" spans="1:13" ht="13" x14ac:dyDescent="0.15">
      <c r="A38" s="245"/>
      <c r="B38" s="234"/>
      <c r="C38" s="234"/>
      <c r="D38" s="235"/>
      <c r="F38" s="245"/>
      <c r="G38" s="235"/>
    </row>
    <row r="40" spans="1:13" ht="16.5" customHeight="1" x14ac:dyDescent="0.15">
      <c r="A40" s="246" t="s">
        <v>166</v>
      </c>
      <c r="B40" s="247"/>
      <c r="C40" s="247"/>
      <c r="D40" s="247"/>
      <c r="E40" s="247"/>
      <c r="F40" s="247"/>
      <c r="G40" s="247"/>
      <c r="H40" s="247"/>
      <c r="I40" s="247"/>
      <c r="J40" s="247"/>
      <c r="K40" s="247"/>
      <c r="L40" s="247"/>
      <c r="M40" s="247"/>
    </row>
  </sheetData>
  <mergeCells count="37">
    <mergeCell ref="K31:L31"/>
    <mergeCell ref="A34:D38"/>
    <mergeCell ref="A40:M40"/>
    <mergeCell ref="A32:D32"/>
    <mergeCell ref="F32:G32"/>
    <mergeCell ref="K32:L32"/>
    <mergeCell ref="A33:D33"/>
    <mergeCell ref="F33:G33"/>
    <mergeCell ref="K33:L33"/>
    <mergeCell ref="F34:G38"/>
    <mergeCell ref="D26:H26"/>
    <mergeCell ref="D27:H27"/>
    <mergeCell ref="D28:H28"/>
    <mergeCell ref="D29:H29"/>
    <mergeCell ref="A30:I30"/>
    <mergeCell ref="D17:H17"/>
    <mergeCell ref="D19:H19"/>
    <mergeCell ref="D21:H21"/>
    <mergeCell ref="D22:H22"/>
    <mergeCell ref="D24:H24"/>
    <mergeCell ref="I12:M12"/>
    <mergeCell ref="A13:B13"/>
    <mergeCell ref="C13:F13"/>
    <mergeCell ref="I13:M13"/>
    <mergeCell ref="A14:B14"/>
    <mergeCell ref="C14:E14"/>
    <mergeCell ref="I14:M14"/>
    <mergeCell ref="K6:L6"/>
    <mergeCell ref="G9:H9"/>
    <mergeCell ref="D9:F9"/>
    <mergeCell ref="E11:G11"/>
    <mergeCell ref="I11:M11"/>
    <mergeCell ref="A2:B6"/>
    <mergeCell ref="D2:G2"/>
    <mergeCell ref="D3:G3"/>
    <mergeCell ref="E4:G4"/>
    <mergeCell ref="D5:G5"/>
  </mergeCells>
  <conditionalFormatting sqref="D4">
    <cfRule type="cellIs" dxfId="5" priority="4" operator="equal">
      <formula>"CODE POSTAL"</formula>
    </cfRule>
  </conditionalFormatting>
  <conditionalFormatting sqref="D2:G2">
    <cfRule type="cellIs" dxfId="4" priority="2" operator="equal">
      <formula>"NOM DE VOTRE ENTREPRISE"</formula>
    </cfRule>
  </conditionalFormatting>
  <conditionalFormatting sqref="D3:G3">
    <cfRule type="cellIs" dxfId="3" priority="3" operator="equal">
      <formula>"ADRESSE DE VOTRE ENTREPRISE"</formula>
    </cfRule>
  </conditionalFormatting>
  <conditionalFormatting sqref="D5:G5">
    <cfRule type="cellIs" dxfId="2" priority="6" operator="equal">
      <formula>"TELEPHONE DE VOTRE ENTREPRISE"</formula>
    </cfRule>
  </conditionalFormatting>
  <conditionalFormatting sqref="E4:G4">
    <cfRule type="cellIs" dxfId="1" priority="5" operator="equal">
      <formula>"VILLE DE VOTRE ENTREPRISE"</formula>
    </cfRule>
  </conditionalFormatting>
  <conditionalFormatting sqref="F32:G32">
    <cfRule type="cellIs" dxfId="0" priority="1" operator="equal">
      <formula>"VOTRE PRENOM ET VOTRE NOM"</formula>
    </cfRule>
  </conditionalFormatting>
  <printOptions horizontalCentered="1"/>
  <pageMargins left="0.7" right="0.7" top="0.75" bottom="0.75" header="0" footer="0"/>
  <pageSetup paperSize="9" fitToHeight="0" pageOrder="overThenDown" orientation="landscape"/>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Feuilles de calcul</vt:lpstr>
      </vt:variant>
      <vt:variant>
        <vt:i4>5</vt:i4>
      </vt:variant>
    </vt:vector>
  </HeadingPairs>
  <TitlesOfParts>
    <vt:vector size="5" baseType="lpstr">
      <vt:lpstr>1) DECOUVERTE BESOIN</vt:lpstr>
      <vt:lpstr>2) PREMIERE OFFRE</vt:lpstr>
      <vt:lpstr>3) DEUXIEME OFFRE</vt:lpstr>
      <vt:lpstr>4) NEGOCIATION</vt:lpstr>
      <vt:lpstr>5) LE DEVIS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HOUBART Hervé</cp:lastModifiedBy>
  <dcterms:created xsi:type="dcterms:W3CDTF">2025-01-17T11:41:11Z</dcterms:created>
  <dcterms:modified xsi:type="dcterms:W3CDTF">2025-01-17T11:41:11Z</dcterms:modified>
</cp:coreProperties>
</file>